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 - 4271" sheetId="2" r:id="rId2"/>
    <sheet name="SO2 - 4272" sheetId="3" r:id="rId3"/>
    <sheet name="SO3 - 4273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'SO1 - 4271'!$C$91:$K$270</definedName>
    <definedName name="_xlnm.Print_Area" localSheetId="1">'SO1 - 4271'!$C$4:$J$39,'SO1 - 4271'!$C$45:$J$73,'SO1 - 4271'!$C$79:$K$270</definedName>
    <definedName name="_xlnm.Print_Titles" localSheetId="1">'SO1 - 4271'!$91:$91</definedName>
    <definedName name="_xlnm._FilterDatabase" localSheetId="2" hidden="1">'SO2 - 4272'!$C$91:$K$277</definedName>
    <definedName name="_xlnm.Print_Area" localSheetId="2">'SO2 - 4272'!$C$4:$J$39,'SO2 - 4272'!$C$45:$J$73,'SO2 - 4272'!$C$79:$K$277</definedName>
    <definedName name="_xlnm.Print_Titles" localSheetId="2">'SO2 - 4272'!$91:$91</definedName>
    <definedName name="_xlnm._FilterDatabase" localSheetId="3" hidden="1">'SO3 - 4273'!$C$91:$K$270</definedName>
    <definedName name="_xlnm.Print_Area" localSheetId="3">'SO3 - 4273'!$C$4:$J$39,'SO3 - 4273'!$C$45:$J$73,'SO3 - 4273'!$C$79:$K$270</definedName>
    <definedName name="_xlnm.Print_Titles" localSheetId="3">'SO3 - 4273'!$91:$91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70"/>
  <c r="BH270"/>
  <c r="BG270"/>
  <c r="BE270"/>
  <c r="T270"/>
  <c r="T269"/>
  <c r="R270"/>
  <c r="R269"/>
  <c r="P270"/>
  <c r="P269"/>
  <c r="BI267"/>
  <c r="BH267"/>
  <c r="BG267"/>
  <c r="BE267"/>
  <c r="T267"/>
  <c r="T266"/>
  <c r="R267"/>
  <c r="R266"/>
  <c r="P267"/>
  <c r="P266"/>
  <c r="BI262"/>
  <c r="BH262"/>
  <c r="BG262"/>
  <c r="BE262"/>
  <c r="T262"/>
  <c r="T261"/>
  <c r="T260"/>
  <c r="R262"/>
  <c r="R261"/>
  <c r="R260"/>
  <c r="P262"/>
  <c r="P261"/>
  <c r="P260"/>
  <c r="BI257"/>
  <c r="BH257"/>
  <c r="BG257"/>
  <c r="BE257"/>
  <c r="T257"/>
  <c r="R257"/>
  <c r="P257"/>
  <c r="BI254"/>
  <c r="BH254"/>
  <c r="BG254"/>
  <c r="BE254"/>
  <c r="T254"/>
  <c r="R254"/>
  <c r="P254"/>
  <c r="BI251"/>
  <c r="BH251"/>
  <c r="BG251"/>
  <c r="BE251"/>
  <c r="T251"/>
  <c r="R251"/>
  <c r="P251"/>
  <c r="BI247"/>
  <c r="BH247"/>
  <c r="BG247"/>
  <c r="BE247"/>
  <c r="T247"/>
  <c r="R247"/>
  <c r="P247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27"/>
  <c r="BH227"/>
  <c r="BG227"/>
  <c r="BE227"/>
  <c r="T227"/>
  <c r="R227"/>
  <c r="P227"/>
  <c r="BI217"/>
  <c r="BH217"/>
  <c r="BG217"/>
  <c r="BE217"/>
  <c r="T217"/>
  <c r="R217"/>
  <c r="P217"/>
  <c r="BI207"/>
  <c r="BH207"/>
  <c r="BG207"/>
  <c r="BE207"/>
  <c r="T207"/>
  <c r="R207"/>
  <c r="P207"/>
  <c r="BI197"/>
  <c r="BH197"/>
  <c r="BG197"/>
  <c r="BE197"/>
  <c r="T197"/>
  <c r="R197"/>
  <c r="P197"/>
  <c r="BI193"/>
  <c r="BH193"/>
  <c r="BG193"/>
  <c r="BE193"/>
  <c r="T193"/>
  <c r="R193"/>
  <c r="P193"/>
  <c r="BI191"/>
  <c r="BH191"/>
  <c r="BG191"/>
  <c r="BE191"/>
  <c r="T191"/>
  <c r="R191"/>
  <c r="P191"/>
  <c r="BI187"/>
  <c r="BH187"/>
  <c r="BG187"/>
  <c r="BE187"/>
  <c r="T187"/>
  <c r="R187"/>
  <c r="P187"/>
  <c r="BI183"/>
  <c r="BH183"/>
  <c r="BG183"/>
  <c r="BE183"/>
  <c r="T183"/>
  <c r="R183"/>
  <c r="P183"/>
  <c r="BI178"/>
  <c r="BH178"/>
  <c r="BG178"/>
  <c r="BE178"/>
  <c r="T178"/>
  <c r="R178"/>
  <c r="P178"/>
  <c r="BI174"/>
  <c r="BH174"/>
  <c r="BG174"/>
  <c r="BE174"/>
  <c r="T174"/>
  <c r="R174"/>
  <c r="P174"/>
  <c r="BI168"/>
  <c r="BH168"/>
  <c r="BG168"/>
  <c r="BE168"/>
  <c r="T168"/>
  <c r="R168"/>
  <c r="P168"/>
  <c r="BI163"/>
  <c r="BH163"/>
  <c r="BG163"/>
  <c r="BE163"/>
  <c r="T163"/>
  <c r="R163"/>
  <c r="P163"/>
  <c r="BI158"/>
  <c r="BH158"/>
  <c r="BG158"/>
  <c r="BE158"/>
  <c r="T158"/>
  <c r="R158"/>
  <c r="P158"/>
  <c r="BI154"/>
  <c r="BH154"/>
  <c r="BG154"/>
  <c r="BE154"/>
  <c r="T154"/>
  <c r="R154"/>
  <c r="P154"/>
  <c r="BI150"/>
  <c r="BH150"/>
  <c r="BG150"/>
  <c r="BE150"/>
  <c r="T150"/>
  <c r="R150"/>
  <c r="P150"/>
  <c r="BI146"/>
  <c r="BH146"/>
  <c r="BG146"/>
  <c r="BE146"/>
  <c r="T146"/>
  <c r="R146"/>
  <c r="P146"/>
  <c r="BI140"/>
  <c r="BH140"/>
  <c r="BG140"/>
  <c r="BE140"/>
  <c r="T140"/>
  <c r="R140"/>
  <c r="P140"/>
  <c r="BI128"/>
  <c r="BH128"/>
  <c r="BG128"/>
  <c r="BE128"/>
  <c r="T128"/>
  <c r="R128"/>
  <c r="P128"/>
  <c r="BI125"/>
  <c r="BH125"/>
  <c r="BG125"/>
  <c r="BE125"/>
  <c r="T125"/>
  <c r="R125"/>
  <c r="P125"/>
  <c r="BI122"/>
  <c r="BH122"/>
  <c r="BG122"/>
  <c r="BE122"/>
  <c r="T122"/>
  <c r="R122"/>
  <c r="P122"/>
  <c r="BI119"/>
  <c r="BH119"/>
  <c r="BG119"/>
  <c r="BE119"/>
  <c r="T119"/>
  <c r="R119"/>
  <c r="P119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8"/>
  <c r="BH108"/>
  <c r="BG108"/>
  <c r="BE108"/>
  <c r="T108"/>
  <c r="T107"/>
  <c r="R108"/>
  <c r="R107"/>
  <c r="P108"/>
  <c r="P107"/>
  <c r="BI106"/>
  <c r="BH106"/>
  <c r="BG106"/>
  <c r="BE106"/>
  <c r="T106"/>
  <c r="R106"/>
  <c r="P106"/>
  <c r="BI104"/>
  <c r="BH104"/>
  <c r="BG104"/>
  <c r="BE104"/>
  <c r="T104"/>
  <c r="R104"/>
  <c r="P104"/>
  <c r="BI103"/>
  <c r="BH103"/>
  <c r="BG103"/>
  <c r="BE103"/>
  <c r="T103"/>
  <c r="R103"/>
  <c r="P103"/>
  <c r="BI101"/>
  <c r="BH101"/>
  <c r="BG101"/>
  <c r="BE101"/>
  <c r="T101"/>
  <c r="R101"/>
  <c r="P101"/>
  <c r="BI100"/>
  <c r="BH100"/>
  <c r="BG100"/>
  <c r="BE100"/>
  <c r="T100"/>
  <c r="R100"/>
  <c r="P100"/>
  <c r="BI95"/>
  <c r="BH95"/>
  <c r="BG95"/>
  <c r="BE95"/>
  <c r="T95"/>
  <c r="T94"/>
  <c r="R95"/>
  <c r="R94"/>
  <c r="P95"/>
  <c r="P94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3" r="J37"/>
  <c r="J36"/>
  <c i="1" r="AY56"/>
  <c i="3" r="J35"/>
  <c i="1" r="AX56"/>
  <c i="3" r="BI277"/>
  <c r="BH277"/>
  <c r="BG277"/>
  <c r="BE277"/>
  <c r="T277"/>
  <c r="T276"/>
  <c r="R277"/>
  <c r="R276"/>
  <c r="P277"/>
  <c r="P276"/>
  <c r="BI274"/>
  <c r="BH274"/>
  <c r="BG274"/>
  <c r="BE274"/>
  <c r="T274"/>
  <c r="T273"/>
  <c r="R274"/>
  <c r="R273"/>
  <c r="P274"/>
  <c r="P273"/>
  <c r="BI269"/>
  <c r="BH269"/>
  <c r="BG269"/>
  <c r="BE269"/>
  <c r="T269"/>
  <c r="T268"/>
  <c r="T267"/>
  <c r="R269"/>
  <c r="R268"/>
  <c r="R267"/>
  <c r="P269"/>
  <c r="P268"/>
  <c r="P267"/>
  <c r="BI264"/>
  <c r="BH264"/>
  <c r="BG264"/>
  <c r="BE264"/>
  <c r="T264"/>
  <c r="R264"/>
  <c r="P264"/>
  <c r="BI261"/>
  <c r="BH261"/>
  <c r="BG261"/>
  <c r="BE261"/>
  <c r="T261"/>
  <c r="R261"/>
  <c r="P261"/>
  <c r="BI258"/>
  <c r="BH258"/>
  <c r="BG258"/>
  <c r="BE258"/>
  <c r="T258"/>
  <c r="R258"/>
  <c r="P258"/>
  <c r="BI254"/>
  <c r="BH254"/>
  <c r="BG254"/>
  <c r="BE254"/>
  <c r="T254"/>
  <c r="R254"/>
  <c r="P254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34"/>
  <c r="BH234"/>
  <c r="BG234"/>
  <c r="BE234"/>
  <c r="T234"/>
  <c r="R234"/>
  <c r="P234"/>
  <c r="BI224"/>
  <c r="BH224"/>
  <c r="BG224"/>
  <c r="BE224"/>
  <c r="T224"/>
  <c r="R224"/>
  <c r="P224"/>
  <c r="BI214"/>
  <c r="BH214"/>
  <c r="BG214"/>
  <c r="BE214"/>
  <c r="T214"/>
  <c r="R214"/>
  <c r="P214"/>
  <c r="BI204"/>
  <c r="BH204"/>
  <c r="BG204"/>
  <c r="BE204"/>
  <c r="T204"/>
  <c r="R204"/>
  <c r="P204"/>
  <c r="BI200"/>
  <c r="BH200"/>
  <c r="BG200"/>
  <c r="BE200"/>
  <c r="T200"/>
  <c r="R200"/>
  <c r="P200"/>
  <c r="BI198"/>
  <c r="BH198"/>
  <c r="BG198"/>
  <c r="BE198"/>
  <c r="T198"/>
  <c r="R198"/>
  <c r="P198"/>
  <c r="BI194"/>
  <c r="BH194"/>
  <c r="BG194"/>
  <c r="BE194"/>
  <c r="T194"/>
  <c r="R194"/>
  <c r="P194"/>
  <c r="BI190"/>
  <c r="BH190"/>
  <c r="BG190"/>
  <c r="BE190"/>
  <c r="T190"/>
  <c r="R190"/>
  <c r="P190"/>
  <c r="BI185"/>
  <c r="BH185"/>
  <c r="BG185"/>
  <c r="BE185"/>
  <c r="T185"/>
  <c r="R185"/>
  <c r="P185"/>
  <c r="BI181"/>
  <c r="BH181"/>
  <c r="BG181"/>
  <c r="BE181"/>
  <c r="T181"/>
  <c r="R181"/>
  <c r="P181"/>
  <c r="BI175"/>
  <c r="BH175"/>
  <c r="BG175"/>
  <c r="BE175"/>
  <c r="T175"/>
  <c r="R175"/>
  <c r="P175"/>
  <c r="BI170"/>
  <c r="BH170"/>
  <c r="BG170"/>
  <c r="BE170"/>
  <c r="T170"/>
  <c r="R170"/>
  <c r="P170"/>
  <c r="BI165"/>
  <c r="BH165"/>
  <c r="BG165"/>
  <c r="BE165"/>
  <c r="T165"/>
  <c r="R165"/>
  <c r="P165"/>
  <c r="BI160"/>
  <c r="BH160"/>
  <c r="BG160"/>
  <c r="BE160"/>
  <c r="T160"/>
  <c r="R160"/>
  <c r="P160"/>
  <c r="BI156"/>
  <c r="BH156"/>
  <c r="BG156"/>
  <c r="BE156"/>
  <c r="T156"/>
  <c r="R156"/>
  <c r="P156"/>
  <c r="BI152"/>
  <c r="BH152"/>
  <c r="BG152"/>
  <c r="BE152"/>
  <c r="T152"/>
  <c r="R152"/>
  <c r="P152"/>
  <c r="BI148"/>
  <c r="BH148"/>
  <c r="BG148"/>
  <c r="BE148"/>
  <c r="T148"/>
  <c r="R148"/>
  <c r="P148"/>
  <c r="BI142"/>
  <c r="BH142"/>
  <c r="BG142"/>
  <c r="BE142"/>
  <c r="T142"/>
  <c r="R142"/>
  <c r="P142"/>
  <c r="BI128"/>
  <c r="BH128"/>
  <c r="BG128"/>
  <c r="BE128"/>
  <c r="T128"/>
  <c r="R128"/>
  <c r="P128"/>
  <c r="BI125"/>
  <c r="BH125"/>
  <c r="BG125"/>
  <c r="BE125"/>
  <c r="T125"/>
  <c r="R125"/>
  <c r="P125"/>
  <c r="BI122"/>
  <c r="BH122"/>
  <c r="BG122"/>
  <c r="BE122"/>
  <c r="T122"/>
  <c r="R122"/>
  <c r="P122"/>
  <c r="BI119"/>
  <c r="BH119"/>
  <c r="BG119"/>
  <c r="BE119"/>
  <c r="T119"/>
  <c r="R119"/>
  <c r="P119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8"/>
  <c r="BH108"/>
  <c r="BG108"/>
  <c r="BE108"/>
  <c r="T108"/>
  <c r="T107"/>
  <c r="R108"/>
  <c r="R107"/>
  <c r="P108"/>
  <c r="P107"/>
  <c r="BI106"/>
  <c r="BH106"/>
  <c r="BG106"/>
  <c r="BE106"/>
  <c r="T106"/>
  <c r="R106"/>
  <c r="P106"/>
  <c r="BI104"/>
  <c r="BH104"/>
  <c r="BG104"/>
  <c r="BE104"/>
  <c r="T104"/>
  <c r="R104"/>
  <c r="P104"/>
  <c r="BI103"/>
  <c r="BH103"/>
  <c r="BG103"/>
  <c r="BE103"/>
  <c r="T103"/>
  <c r="R103"/>
  <c r="P103"/>
  <c r="BI101"/>
  <c r="BH101"/>
  <c r="BG101"/>
  <c r="BE101"/>
  <c r="T101"/>
  <c r="R101"/>
  <c r="P101"/>
  <c r="BI100"/>
  <c r="BH100"/>
  <c r="BG100"/>
  <c r="BE100"/>
  <c r="T100"/>
  <c r="R100"/>
  <c r="P100"/>
  <c r="BI95"/>
  <c r="BH95"/>
  <c r="BG95"/>
  <c r="BE95"/>
  <c r="T95"/>
  <c r="T94"/>
  <c r="R95"/>
  <c r="R94"/>
  <c r="P95"/>
  <c r="P94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2" r="J37"/>
  <c r="J36"/>
  <c i="1" r="AY55"/>
  <c i="2" r="J35"/>
  <c i="1" r="AX55"/>
  <c i="2" r="BI270"/>
  <c r="BH270"/>
  <c r="BG270"/>
  <c r="BE270"/>
  <c r="T270"/>
  <c r="T269"/>
  <c r="R270"/>
  <c r="R269"/>
  <c r="P270"/>
  <c r="P269"/>
  <c r="BI267"/>
  <c r="BH267"/>
  <c r="BG267"/>
  <c r="BE267"/>
  <c r="T267"/>
  <c r="T266"/>
  <c r="R267"/>
  <c r="R266"/>
  <c r="P267"/>
  <c r="P266"/>
  <c r="BI262"/>
  <c r="BH262"/>
  <c r="BG262"/>
  <c r="BE262"/>
  <c r="T262"/>
  <c r="T261"/>
  <c r="T260"/>
  <c r="R262"/>
  <c r="R261"/>
  <c r="R260"/>
  <c r="P262"/>
  <c r="P261"/>
  <c r="P260"/>
  <c r="BI257"/>
  <c r="BH257"/>
  <c r="BG257"/>
  <c r="BE257"/>
  <c r="T257"/>
  <c r="R257"/>
  <c r="P257"/>
  <c r="BI254"/>
  <c r="BH254"/>
  <c r="BG254"/>
  <c r="BE254"/>
  <c r="T254"/>
  <c r="R254"/>
  <c r="P254"/>
  <c r="BI251"/>
  <c r="BH251"/>
  <c r="BG251"/>
  <c r="BE251"/>
  <c r="T251"/>
  <c r="R251"/>
  <c r="P251"/>
  <c r="BI247"/>
  <c r="BH247"/>
  <c r="BG247"/>
  <c r="BE247"/>
  <c r="T247"/>
  <c r="R247"/>
  <c r="P247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27"/>
  <c r="BH227"/>
  <c r="BG227"/>
  <c r="BE227"/>
  <c r="T227"/>
  <c r="R227"/>
  <c r="P227"/>
  <c r="BI217"/>
  <c r="BH217"/>
  <c r="BG217"/>
  <c r="BE217"/>
  <c r="T217"/>
  <c r="R217"/>
  <c r="P217"/>
  <c r="BI207"/>
  <c r="BH207"/>
  <c r="BG207"/>
  <c r="BE207"/>
  <c r="T207"/>
  <c r="R207"/>
  <c r="P207"/>
  <c r="BI197"/>
  <c r="BH197"/>
  <c r="BG197"/>
  <c r="BE197"/>
  <c r="T197"/>
  <c r="R197"/>
  <c r="P197"/>
  <c r="BI193"/>
  <c r="BH193"/>
  <c r="BG193"/>
  <c r="BE193"/>
  <c r="T193"/>
  <c r="R193"/>
  <c r="P193"/>
  <c r="BI191"/>
  <c r="BH191"/>
  <c r="BG191"/>
  <c r="BE191"/>
  <c r="T191"/>
  <c r="R191"/>
  <c r="P191"/>
  <c r="BI187"/>
  <c r="BH187"/>
  <c r="BG187"/>
  <c r="BE187"/>
  <c r="T187"/>
  <c r="R187"/>
  <c r="P187"/>
  <c r="BI183"/>
  <c r="BH183"/>
  <c r="BG183"/>
  <c r="BE183"/>
  <c r="T183"/>
  <c r="R183"/>
  <c r="P183"/>
  <c r="BI178"/>
  <c r="BH178"/>
  <c r="BG178"/>
  <c r="BE178"/>
  <c r="T178"/>
  <c r="R178"/>
  <c r="P178"/>
  <c r="BI174"/>
  <c r="BH174"/>
  <c r="BG174"/>
  <c r="BE174"/>
  <c r="T174"/>
  <c r="R174"/>
  <c r="P174"/>
  <c r="BI168"/>
  <c r="BH168"/>
  <c r="BG168"/>
  <c r="BE168"/>
  <c r="T168"/>
  <c r="R168"/>
  <c r="P168"/>
  <c r="BI163"/>
  <c r="BH163"/>
  <c r="BG163"/>
  <c r="BE163"/>
  <c r="T163"/>
  <c r="R163"/>
  <c r="P163"/>
  <c r="BI158"/>
  <c r="BH158"/>
  <c r="BG158"/>
  <c r="BE158"/>
  <c r="T158"/>
  <c r="R158"/>
  <c r="P158"/>
  <c r="BI154"/>
  <c r="BH154"/>
  <c r="BG154"/>
  <c r="BE154"/>
  <c r="T154"/>
  <c r="R154"/>
  <c r="P154"/>
  <c r="BI150"/>
  <c r="BH150"/>
  <c r="BG150"/>
  <c r="BE150"/>
  <c r="T150"/>
  <c r="R150"/>
  <c r="P150"/>
  <c r="BI146"/>
  <c r="BH146"/>
  <c r="BG146"/>
  <c r="BE146"/>
  <c r="T146"/>
  <c r="R146"/>
  <c r="P146"/>
  <c r="BI140"/>
  <c r="BH140"/>
  <c r="BG140"/>
  <c r="BE140"/>
  <c r="T140"/>
  <c r="R140"/>
  <c r="P140"/>
  <c r="BI128"/>
  <c r="BH128"/>
  <c r="BG128"/>
  <c r="BE128"/>
  <c r="T128"/>
  <c r="R128"/>
  <c r="P128"/>
  <c r="BI125"/>
  <c r="BH125"/>
  <c r="BG125"/>
  <c r="BE125"/>
  <c r="T125"/>
  <c r="R125"/>
  <c r="P125"/>
  <c r="BI122"/>
  <c r="BH122"/>
  <c r="BG122"/>
  <c r="BE122"/>
  <c r="T122"/>
  <c r="R122"/>
  <c r="P122"/>
  <c r="BI119"/>
  <c r="BH119"/>
  <c r="BG119"/>
  <c r="BE119"/>
  <c r="T119"/>
  <c r="R119"/>
  <c r="P119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8"/>
  <c r="BH108"/>
  <c r="BG108"/>
  <c r="BE108"/>
  <c r="T108"/>
  <c r="T107"/>
  <c r="R108"/>
  <c r="R107"/>
  <c r="P108"/>
  <c r="P107"/>
  <c r="BI106"/>
  <c r="BH106"/>
  <c r="BG106"/>
  <c r="BE106"/>
  <c r="T106"/>
  <c r="R106"/>
  <c r="P106"/>
  <c r="BI104"/>
  <c r="BH104"/>
  <c r="BG104"/>
  <c r="BE104"/>
  <c r="T104"/>
  <c r="R104"/>
  <c r="P104"/>
  <c r="BI103"/>
  <c r="BH103"/>
  <c r="BG103"/>
  <c r="BE103"/>
  <c r="T103"/>
  <c r="R103"/>
  <c r="P103"/>
  <c r="BI101"/>
  <c r="BH101"/>
  <c r="BG101"/>
  <c r="BE101"/>
  <c r="T101"/>
  <c r="R101"/>
  <c r="P101"/>
  <c r="BI100"/>
  <c r="BH100"/>
  <c r="BG100"/>
  <c r="BE100"/>
  <c r="T100"/>
  <c r="R100"/>
  <c r="P100"/>
  <c r="BI95"/>
  <c r="BH95"/>
  <c r="BG95"/>
  <c r="BE95"/>
  <c r="T95"/>
  <c r="T94"/>
  <c r="R95"/>
  <c r="R94"/>
  <c r="P95"/>
  <c r="P94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1" r="L50"/>
  <c r="AM50"/>
  <c r="AM49"/>
  <c r="L49"/>
  <c r="AM47"/>
  <c r="L47"/>
  <c r="L45"/>
  <c r="L44"/>
  <c i="4" r="J257"/>
  <c r="BK243"/>
  <c r="J207"/>
  <c r="BK187"/>
  <c r="J150"/>
  <c r="BK119"/>
  <c r="J108"/>
  <c r="J101"/>
  <c i="3" r="J244"/>
  <c r="J198"/>
  <c r="BK128"/>
  <c r="J116"/>
  <c i="2" r="J257"/>
  <c r="BK243"/>
  <c r="BK158"/>
  <c r="BK114"/>
  <c r="BK95"/>
  <c i="4" r="BK267"/>
  <c r="J187"/>
  <c r="BK168"/>
  <c r="J146"/>
  <c r="J116"/>
  <c i="3" r="J264"/>
  <c r="J247"/>
  <c r="J194"/>
  <c r="J181"/>
  <c r="J148"/>
  <c r="BK106"/>
  <c r="J95"/>
  <c i="2" r="J240"/>
  <c r="BK191"/>
  <c r="J168"/>
  <c r="BK122"/>
  <c r="BK100"/>
  <c i="4" r="BK251"/>
  <c r="J243"/>
  <c r="BK217"/>
  <c r="BK191"/>
  <c r="BK158"/>
  <c r="BK128"/>
  <c r="BK106"/>
  <c r="BK95"/>
  <c i="3" r="J261"/>
  <c r="BK200"/>
  <c r="BK170"/>
  <c r="BK148"/>
  <c r="BK116"/>
  <c r="J100"/>
  <c i="2" r="J227"/>
  <c r="J191"/>
  <c r="BK163"/>
  <c r="J116"/>
  <c i="3" r="BK274"/>
  <c r="BK244"/>
  <c r="BK156"/>
  <c r="J114"/>
  <c r="J103"/>
  <c i="2" r="J270"/>
  <c r="BK237"/>
  <c r="J197"/>
  <c r="BK168"/>
  <c r="BK116"/>
  <c r="BK106"/>
  <c i="4" r="BK270"/>
  <c r="J254"/>
  <c r="J237"/>
  <c r="J193"/>
  <c r="J168"/>
  <c r="BK125"/>
  <c r="BK114"/>
  <c r="BK104"/>
  <c r="BK100"/>
  <c i="3" r="J250"/>
  <c r="J214"/>
  <c r="BK175"/>
  <c r="J122"/>
  <c i="2" r="BK262"/>
  <c r="J247"/>
  <c r="J178"/>
  <c r="J150"/>
  <c r="BK119"/>
  <c r="J103"/>
  <c i="4" r="J240"/>
  <c r="J183"/>
  <c r="J158"/>
  <c r="BK140"/>
  <c r="J103"/>
  <c i="3" r="BK254"/>
  <c r="BK224"/>
  <c r="BK185"/>
  <c r="J165"/>
  <c r="J128"/>
  <c r="BK101"/>
  <c i="2" r="BK251"/>
  <c r="J193"/>
  <c r="J146"/>
  <c r="J119"/>
  <c r="BK103"/>
  <c i="4" r="J262"/>
  <c r="BK247"/>
  <c r="BK237"/>
  <c r="BK183"/>
  <c r="J163"/>
  <c r="J140"/>
  <c r="BK111"/>
  <c r="J104"/>
  <c i="3" r="J269"/>
  <c r="BK214"/>
  <c r="BK181"/>
  <c r="BK160"/>
  <c r="J142"/>
  <c r="BK103"/>
  <c i="2" r="J243"/>
  <c r="BK187"/>
  <c r="J128"/>
  <c r="J104"/>
  <c i="3" r="BK261"/>
  <c r="BK247"/>
  <c r="J160"/>
  <c r="BK119"/>
  <c r="BK104"/>
  <c i="2" r="BK270"/>
  <c r="BK240"/>
  <c r="BK207"/>
  <c r="BK174"/>
  <c r="BK128"/>
  <c r="BK108"/>
  <c i="4" r="BK262"/>
  <c r="J251"/>
  <c r="J227"/>
  <c r="J197"/>
  <c r="J178"/>
  <c r="J128"/>
  <c r="BK116"/>
  <c r="J106"/>
  <c i="3" r="J277"/>
  <c r="J224"/>
  <c r="J185"/>
  <c r="J119"/>
  <c i="2" r="J267"/>
  <c r="J251"/>
  <c r="J163"/>
  <c r="J125"/>
  <c r="BK111"/>
  <c i="4" r="J270"/>
  <c r="BK227"/>
  <c r="BK163"/>
  <c r="J125"/>
  <c r="BK108"/>
  <c i="3" r="BK269"/>
  <c r="BK250"/>
  <c r="J200"/>
  <c r="J170"/>
  <c r="BK142"/>
  <c r="J104"/>
  <c i="2" r="J254"/>
  <c r="J207"/>
  <c r="J174"/>
  <c r="BK140"/>
  <c r="J106"/>
  <c i="1" r="AS54"/>
  <c i="4" r="BK197"/>
  <c r="BK178"/>
  <c r="BK150"/>
  <c r="J114"/>
  <c r="BK101"/>
  <c i="3" r="J274"/>
  <c r="J234"/>
  <c r="J175"/>
  <c r="J156"/>
  <c r="J106"/>
  <c i="2" r="BK267"/>
  <c r="BK217"/>
  <c r="BK178"/>
  <c r="BK146"/>
  <c r="J101"/>
  <c i="3" r="BK258"/>
  <c r="J204"/>
  <c r="J125"/>
  <c r="BK111"/>
  <c r="J101"/>
  <c i="2" r="J262"/>
  <c r="J217"/>
  <c r="BK183"/>
  <c r="J158"/>
  <c r="J114"/>
  <c r="J100"/>
  <c i="4" r="J267"/>
  <c r="J247"/>
  <c r="J217"/>
  <c r="J191"/>
  <c r="J154"/>
  <c r="BK122"/>
  <c r="J111"/>
  <c r="BK103"/>
  <c i="3" r="BK277"/>
  <c r="BK234"/>
  <c r="BK194"/>
  <c r="BK125"/>
  <c r="BK108"/>
  <c i="2" r="BK254"/>
  <c r="J187"/>
  <c r="BK154"/>
  <c r="J122"/>
  <c r="BK104"/>
  <c i="4" r="BK257"/>
  <c r="BK207"/>
  <c r="J174"/>
  <c r="BK154"/>
  <c r="J119"/>
  <c i="3" r="J258"/>
  <c r="BK204"/>
  <c r="J190"/>
  <c r="BK152"/>
  <c r="BK114"/>
  <c r="BK100"/>
  <c i="2" r="J237"/>
  <c r="J183"/>
  <c r="J154"/>
  <c r="J108"/>
  <c r="BK101"/>
  <c i="4" r="BK254"/>
  <c r="BK240"/>
  <c r="BK193"/>
  <c r="BK174"/>
  <c r="BK146"/>
  <c r="J122"/>
  <c r="J100"/>
  <c i="3" r="BK264"/>
  <c r="BK190"/>
  <c r="BK165"/>
  <c r="J152"/>
  <c r="J111"/>
  <c i="2" r="BK257"/>
  <c r="BK197"/>
  <c r="BK150"/>
  <c r="BK125"/>
  <c i="4" r="J95"/>
  <c i="3" r="J254"/>
  <c r="BK198"/>
  <c r="BK122"/>
  <c r="J108"/>
  <c r="BK95"/>
  <c i="2" r="BK247"/>
  <c r="BK227"/>
  <c r="BK193"/>
  <c r="J140"/>
  <c r="J111"/>
  <c r="J95"/>
  <c l="1" r="BK99"/>
  <c r="J99"/>
  <c r="J62"/>
  <c r="P110"/>
  <c r="R115"/>
  <c r="P192"/>
  <c r="P246"/>
  <c i="3" r="T99"/>
  <c r="T93"/>
  <c r="BK115"/>
  <c r="J115"/>
  <c r="J66"/>
  <c r="BK199"/>
  <c r="J199"/>
  <c r="J67"/>
  <c r="BK253"/>
  <c r="J253"/>
  <c r="J68"/>
  <c i="2" r="P99"/>
  <c r="P93"/>
  <c r="R110"/>
  <c r="T115"/>
  <c r="T192"/>
  <c r="R246"/>
  <c i="3" r="BK99"/>
  <c r="J99"/>
  <c r="J62"/>
  <c r="BK110"/>
  <c r="BK109"/>
  <c r="J109"/>
  <c r="J64"/>
  <c r="T110"/>
  <c r="P115"/>
  <c r="R199"/>
  <c r="R253"/>
  <c i="2" r="R99"/>
  <c r="R93"/>
  <c r="BK110"/>
  <c r="T110"/>
  <c r="T109"/>
  <c r="P115"/>
  <c r="R192"/>
  <c r="T246"/>
  <c i="3" r="P99"/>
  <c r="P93"/>
  <c r="P110"/>
  <c r="R115"/>
  <c r="T199"/>
  <c r="T253"/>
  <c i="4" r="R99"/>
  <c r="R93"/>
  <c i="2" r="T99"/>
  <c r="T93"/>
  <c r="T92"/>
  <c r="BK115"/>
  <c r="J115"/>
  <c r="J66"/>
  <c r="BK192"/>
  <c r="J192"/>
  <c r="J67"/>
  <c r="BK246"/>
  <c r="J246"/>
  <c r="J68"/>
  <c i="3" r="R99"/>
  <c r="R93"/>
  <c r="R110"/>
  <c r="R109"/>
  <c r="T115"/>
  <c r="P199"/>
  <c r="P253"/>
  <c i="4" r="BK99"/>
  <c r="J99"/>
  <c r="J62"/>
  <c r="P99"/>
  <c r="P93"/>
  <c r="T99"/>
  <c r="T93"/>
  <c r="BK110"/>
  <c r="J110"/>
  <c r="J65"/>
  <c r="P110"/>
  <c r="R110"/>
  <c r="T110"/>
  <c r="BK115"/>
  <c r="J115"/>
  <c r="J66"/>
  <c r="P115"/>
  <c r="R115"/>
  <c r="T115"/>
  <c r="BK192"/>
  <c r="J192"/>
  <c r="J67"/>
  <c r="P192"/>
  <c r="R192"/>
  <c r="T192"/>
  <c r="BK246"/>
  <c r="J246"/>
  <c r="J68"/>
  <c r="P246"/>
  <c r="R246"/>
  <c r="T246"/>
  <c i="2" r="F55"/>
  <c r="BF95"/>
  <c r="BF101"/>
  <c r="BF108"/>
  <c r="BF111"/>
  <c r="BF119"/>
  <c r="BF163"/>
  <c r="BF187"/>
  <c r="BF193"/>
  <c r="BF207"/>
  <c r="BF217"/>
  <c r="BF243"/>
  <c r="BF247"/>
  <c r="BF254"/>
  <c r="BF257"/>
  <c r="BF267"/>
  <c r="BF270"/>
  <c i="3" r="J52"/>
  <c r="BF95"/>
  <c r="BF101"/>
  <c r="BF111"/>
  <c r="BF116"/>
  <c r="BF122"/>
  <c r="BF160"/>
  <c r="BF200"/>
  <c i="4" r="J52"/>
  <c i="2" r="BF100"/>
  <c r="BF103"/>
  <c r="BF106"/>
  <c r="BF122"/>
  <c r="BF140"/>
  <c r="BF146"/>
  <c r="BF158"/>
  <c r="BF168"/>
  <c r="BF197"/>
  <c r="BF251"/>
  <c r="BK107"/>
  <c r="J107"/>
  <c r="J63"/>
  <c r="BK266"/>
  <c r="J266"/>
  <c r="J71"/>
  <c i="3" r="F89"/>
  <c r="BF100"/>
  <c r="BF103"/>
  <c r="BF104"/>
  <c r="BF108"/>
  <c r="BF125"/>
  <c r="BF148"/>
  <c r="BF152"/>
  <c r="BF170"/>
  <c r="BF234"/>
  <c r="BF258"/>
  <c r="BK94"/>
  <c r="BK268"/>
  <c r="BK273"/>
  <c r="J273"/>
  <c r="J71"/>
  <c r="BK276"/>
  <c r="J276"/>
  <c r="J72"/>
  <c i="4" r="E48"/>
  <c r="BF95"/>
  <c r="BF101"/>
  <c r="BF103"/>
  <c r="BF116"/>
  <c r="BF119"/>
  <c r="BF150"/>
  <c r="BF163"/>
  <c r="BF183"/>
  <c r="BF243"/>
  <c r="BF251"/>
  <c i="2" r="E82"/>
  <c r="J86"/>
  <c r="BF104"/>
  <c r="BF116"/>
  <c r="BF154"/>
  <c r="BF237"/>
  <c r="BF240"/>
  <c i="3" r="E48"/>
  <c r="BF106"/>
  <c r="BF128"/>
  <c r="BF142"/>
  <c r="BF156"/>
  <c r="BF165"/>
  <c r="BF175"/>
  <c r="BF185"/>
  <c r="BF190"/>
  <c r="BF198"/>
  <c r="BF244"/>
  <c r="BF250"/>
  <c r="BF254"/>
  <c r="BF261"/>
  <c r="BF264"/>
  <c i="4" r="F55"/>
  <c r="BF104"/>
  <c r="BF106"/>
  <c r="BF111"/>
  <c r="BF125"/>
  <c r="BF174"/>
  <c r="BF178"/>
  <c r="BF187"/>
  <c r="BF191"/>
  <c r="BF197"/>
  <c r="BF207"/>
  <c r="BF227"/>
  <c r="BF240"/>
  <c r="BF247"/>
  <c r="BF254"/>
  <c r="BF270"/>
  <c i="2" r="BF114"/>
  <c r="BF125"/>
  <c r="BF128"/>
  <c r="BF150"/>
  <c r="BF174"/>
  <c r="BF178"/>
  <c r="BF183"/>
  <c r="BF191"/>
  <c r="BF227"/>
  <c r="BF262"/>
  <c r="BK94"/>
  <c r="J94"/>
  <c r="J61"/>
  <c r="BK261"/>
  <c r="J261"/>
  <c r="J70"/>
  <c r="BK269"/>
  <c r="J269"/>
  <c r="J72"/>
  <c i="3" r="BF114"/>
  <c r="BF119"/>
  <c r="BF181"/>
  <c r="BF194"/>
  <c r="BF204"/>
  <c r="BF214"/>
  <c r="BF224"/>
  <c r="BF247"/>
  <c r="BF269"/>
  <c r="BF274"/>
  <c r="BF277"/>
  <c r="BK107"/>
  <c r="J107"/>
  <c r="J63"/>
  <c i="4" r="BF100"/>
  <c r="BF108"/>
  <c r="BF114"/>
  <c r="BF122"/>
  <c r="BF128"/>
  <c r="BF140"/>
  <c r="BF146"/>
  <c r="BF154"/>
  <c r="BF158"/>
  <c r="BF168"/>
  <c r="BF193"/>
  <c r="BF217"/>
  <c r="BF237"/>
  <c r="BF257"/>
  <c r="BF262"/>
  <c r="BF267"/>
  <c r="BK94"/>
  <c r="J94"/>
  <c r="J61"/>
  <c r="BK107"/>
  <c r="J107"/>
  <c r="J63"/>
  <c r="BK261"/>
  <c r="J261"/>
  <c r="J70"/>
  <c r="BK266"/>
  <c r="J266"/>
  <c r="J71"/>
  <c r="BK269"/>
  <c r="J269"/>
  <c r="J72"/>
  <c i="2" r="F33"/>
  <c i="1" r="AZ55"/>
  <c i="2" r="F35"/>
  <c i="1" r="BB55"/>
  <c i="4" r="F36"/>
  <c i="1" r="BC57"/>
  <c i="3" r="J33"/>
  <c i="1" r="AV56"/>
  <c i="4" r="F37"/>
  <c i="1" r="BD57"/>
  <c i="2" r="J33"/>
  <c i="1" r="AV55"/>
  <c i="2" r="F36"/>
  <c i="1" r="BC55"/>
  <c i="3" r="F35"/>
  <c i="1" r="BB56"/>
  <c i="2" r="F37"/>
  <c i="1" r="BD55"/>
  <c i="4" r="J33"/>
  <c i="1" r="AV57"/>
  <c i="3" r="F33"/>
  <c i="1" r="AZ56"/>
  <c i="4" r="F35"/>
  <c i="1" r="BB57"/>
  <c i="4" r="F33"/>
  <c i="1" r="AZ57"/>
  <c i="3" r="F37"/>
  <c i="1" r="BD56"/>
  <c i="3" r="F36"/>
  <c i="1" r="BC56"/>
  <c i="3" l="1" r="R92"/>
  <c r="BK267"/>
  <c r="J267"/>
  <c r="J69"/>
  <c i="4" r="R109"/>
  <c r="R92"/>
  <c r="P109"/>
  <c r="P92"/>
  <c i="1" r="AU57"/>
  <c i="3" r="T109"/>
  <c r="T92"/>
  <c i="2" r="R109"/>
  <c r="R92"/>
  <c i="3" r="BK93"/>
  <c r="BK92"/>
  <c r="J92"/>
  <c r="J59"/>
  <c i="4" r="T109"/>
  <c r="T92"/>
  <c i="3" r="P109"/>
  <c r="P92"/>
  <c i="1" r="AU56"/>
  <c i="2" r="BK109"/>
  <c r="J109"/>
  <c r="J64"/>
  <c r="P109"/>
  <c r="P92"/>
  <c i="1" r="AU55"/>
  <c i="2" r="BK260"/>
  <c r="J260"/>
  <c r="J69"/>
  <c i="3" r="J110"/>
  <c r="J65"/>
  <c i="2" r="BK93"/>
  <c r="BK92"/>
  <c r="J92"/>
  <c r="J110"/>
  <c r="J65"/>
  <c i="3" r="J94"/>
  <c r="J61"/>
  <c r="J268"/>
  <c r="J70"/>
  <c i="4" r="BK93"/>
  <c r="J93"/>
  <c r="J60"/>
  <c r="BK109"/>
  <c r="J109"/>
  <c r="J64"/>
  <c r="BK260"/>
  <c r="J260"/>
  <c r="J69"/>
  <c r="J34"/>
  <c i="1" r="AW57"/>
  <c r="AT57"/>
  <c i="3" r="F34"/>
  <c i="1" r="BA56"/>
  <c r="AZ54"/>
  <c r="W29"/>
  <c i="2" r="J30"/>
  <c i="1" r="AG55"/>
  <c i="4" r="F34"/>
  <c i="1" r="BA57"/>
  <c r="BD54"/>
  <c r="W33"/>
  <c i="2" r="F34"/>
  <c i="1" r="BA55"/>
  <c r="BC54"/>
  <c r="W32"/>
  <c r="BB54"/>
  <c r="AX54"/>
  <c i="3" r="J34"/>
  <c i="1" r="AW56"/>
  <c r="AT56"/>
  <c i="2" r="J34"/>
  <c i="1" r="AW55"/>
  <c r="AT55"/>
  <c i="2" l="1" r="J39"/>
  <c r="J93"/>
  <c r="J60"/>
  <c i="3" r="J93"/>
  <c r="J60"/>
  <c i="2" r="J59"/>
  <c i="4" r="BK92"/>
  <c r="J92"/>
  <c r="J59"/>
  <c i="1" r="AN55"/>
  <c r="BA54"/>
  <c r="W30"/>
  <c r="AY54"/>
  <c r="AU54"/>
  <c r="W31"/>
  <c r="AV54"/>
  <c r="AK29"/>
  <c i="3" r="J30"/>
  <c i="1" r="AG56"/>
  <c r="AN56"/>
  <c i="3" l="1" r="J39"/>
  <c i="1" r="AW54"/>
  <c r="AK30"/>
  <c i="4" r="J30"/>
  <c i="1" r="AG57"/>
  <c r="AN57"/>
  <c i="4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<sst xmlns="http://schemas.openxmlformats.org/spreadsheetml/2006/main">
  <si>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</si>
  <si>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</si>
  <si>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</si>
  <si>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</si>
  <si>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</si>
  <si>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{0a0e6b9d-c6ab-4c5e-9299-04b8a66cf3f2}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</si>
  <si>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</si>
  <si>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</si>
  <si>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</si>
  <si>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</si>
  <si>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</si>
  <si>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</si>
  <si>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</si>
  <si>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</si>
  <si>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</si>
  <si>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</si>
  <si>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</si>
  <si>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opláštění výtahových šachet Chomutov, Palackého 4271 - 4273</t>
  </si>
  <si>
    <t>KSO:</t>
  </si>
  <si>
    <t/>
  </si>
  <si>
    <t>CC-CZ:</t>
  </si>
  <si>
    <t>Místo:</t>
  </si>
  <si>
    <t>Chomutov - obyt. dům Palackého 4271, 2, 3</t>
  </si>
  <si>
    <t>Datum:</t>
  </si>
  <si>
    <t>14. 9. 2020</t>
  </si>
  <si>
    <t>Zadavatel:</t>
  </si>
  <si>
    <t>IČ:</t>
  </si>
  <si>
    <t>70994234</t>
  </si>
  <si>
    <t>Správa železnic, s.o., SPS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</si>
  <si>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</si>
  <si>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</si>
  <si>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</si>
  <si>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</si>
  <si>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</si>
  <si>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</si>
  <si>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</si>
  <si>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</si>
  <si>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</si>
  <si>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</si>
  <si>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</si>
  <si>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</si>
  <si>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</si>
  <si>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</si>
  <si>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</si>
  <si>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</si>
  <si>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</si>
  <si>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</si>
  <si>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</si>
  <si>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</si>
  <si>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</si>
  <si>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</si>
  <si>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</si>
  <si>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</si>
  <si>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</si>
  <si>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</si>
  <si>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</si>
  <si>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</si>
  <si>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</si>
  <si>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</si>
  <si>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</si>
  <si>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</si>
  <si>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</si>
  <si>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</si>
  <si>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</si>
  <si>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</si>
  <si>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</si>
  <si>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</si>
  <si>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</si>
  <si>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</si>
  <si>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</si>
  <si>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</si>
  <si>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</si>
  <si>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</si>
  <si>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</si>
  <si>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</si>
  <si>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</si>
  <si>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</si>
  <si>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</si>
  <si>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</si>
  <si>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4271</t>
  </si>
  <si>
    <t>STA</t>
  </si>
  <si>
    <t>1</t>
  </si>
  <si>
    <t>{7b04fc10-d387-43ec-98e3-b2af2f3fe8c6}</t>
  </si>
  <si>
    <t>SO2</t>
  </si>
  <si>
    <t>4272</t>
  </si>
  <si>
    <t>{87731148-7d64-498d-afd7-4a82582a181a}</t>
  </si>
  <si>
    <t>SO3</t>
  </si>
  <si>
    <t>4273</t>
  </si>
  <si>
    <t>{4637f17b-14cb-40f1-9758-42413d9a4033}</t>
  </si>
  <si>
    <t>KRYCÍ LIST SOUPISU PRACÍ</t>
  </si>
  <si>
    <t>Objekt:</t>
  </si>
  <si>
    <t>SO1 - 4271</t>
  </si>
  <si>
    <t>Chomutov - obyt. dům Palackého 4271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</si>
  <si>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</si>
  <si>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</si>
  <si>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</si>
  <si>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</si>
  <si>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</si>
  <si>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</si>
  <si>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</si>
  <si>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</si>
  <si>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</si>
  <si>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</si>
  <si>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</si>
  <si>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</si>
  <si>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</si>
  <si>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</si>
  <si>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</si>
  <si>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</si>
  <si>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</si>
  <si>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</si>
  <si>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</si>
  <si>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</si>
  <si>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</si>
  <si>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</si>
  <si>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</si>
  <si>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</si>
  <si>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</si>
  <si>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</si>
  <si>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</si>
  <si>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</si>
  <si>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</si>
  <si>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</si>
  <si>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</si>
  <si>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</si>
  <si>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</si>
  <si>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</si>
  <si>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</si>
  <si>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</si>
  <si>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632681115R</t>
  </si>
  <si>
    <t>Vyspravení betonových podlah rychletuhnoucím polymerem s možností okamžitého zatížení</t>
  </si>
  <si>
    <t>kus</t>
  </si>
  <si>
    <t>4</t>
  </si>
  <si>
    <t>2</t>
  </si>
  <si>
    <t>-623019127</t>
  </si>
  <si>
    <t>VV</t>
  </si>
  <si>
    <t>úprava prahů</t>
  </si>
  <si>
    <t>9</t>
  </si>
  <si>
    <t>Součet</t>
  </si>
  <si>
    <t>997</t>
  </si>
  <si>
    <t>Přesun sutě</t>
  </si>
  <si>
    <t>997013217</t>
  </si>
  <si>
    <t>Vnitrostaveništní doprava suti a vybouraných hmot vodorovně do 50 m svisle ručně pro budovy a haly výšky přes 21 do 24 m</t>
  </si>
  <si>
    <t>t</t>
  </si>
  <si>
    <t>CS ÚRS 2020 02</t>
  </si>
  <si>
    <t>-1902393998</t>
  </si>
  <si>
    <t>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</si>
  <si>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</si>
  <si>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</si>
  <si>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-804880320</t>
  </si>
  <si>
    <t>1,882*2 "Přepočtené koeficientem množství</t>
  </si>
  <si>
    <t>997013501</t>
  </si>
  <si>
    <t>Odvoz suti a vybouraných hmot na skládku nebo meziskládku se složením, na vzdálenost do 1 km</t>
  </si>
  <si>
    <t>-54034679</t>
  </si>
  <si>
    <t>5</t>
  </si>
  <si>
    <t>997013509</t>
  </si>
  <si>
    <t>Odvoz suti a vybouraných hmot na skládku nebo meziskládku se složením, na vzdálenost Příplatek k ceně za každý další i započatý 1 km přes 1 km</t>
  </si>
  <si>
    <t>1616858256</t>
  </si>
  <si>
    <t>1,882*27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</si>
  <si>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</si>
  <si>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</si>
  <si>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-1703271901</t>
  </si>
  <si>
    <t>998</t>
  </si>
  <si>
    <t>Přesun hmot</t>
  </si>
  <si>
    <t>7</t>
  </si>
  <si>
    <t>998017004</t>
  </si>
  <si>
    <t>Přesun hmot pro budovy občanské výstavby, bydlení, výrobu a služby s omezením mechanizace vodorovná dopravní vzdálenost do 100 m pro budovy s jakoukoliv nosnou konstrukcí výšky přes 24 do 36 m</t>
  </si>
  <si>
    <t>1200771632</t>
  </si>
  <si>
    <t>PSV</t>
  </si>
  <si>
    <t>Práce a dodávky PSV</t>
  </si>
  <si>
    <t>762</t>
  </si>
  <si>
    <t>Konstrukce tesařské</t>
  </si>
  <si>
    <t>8</t>
  </si>
  <si>
    <t>762430014</t>
  </si>
  <si>
    <t>Obložení stěn z cementotřískových desek šroubovaných na sraz, tloušťky desky 16 mm</t>
  </si>
  <si>
    <t>m2</t>
  </si>
  <si>
    <t>16</t>
  </si>
  <si>
    <t>-1915311392</t>
  </si>
  <si>
    <t>(1,36+1,48+1,48)*25,62</t>
  </si>
  <si>
    <t>998762104</t>
  </si>
  <si>
    <t>Přesun hmot pro konstrukce tesařské stanovený z hmotnosti přesunovaného materiálu vodorovná dopravní vzdálenost do 50 m v objektech výšky přes 24 do 36 m</t>
  </si>
  <si>
    <t>-179593268</t>
  </si>
  <si>
    <t>767</t>
  </si>
  <si>
    <t>Konstrukce zámečnické</t>
  </si>
  <si>
    <t>10</t>
  </si>
  <si>
    <t>767122812</t>
  </si>
  <si>
    <t>Demontáž stěn a příček s výplní z drátěné sítě svařovaných</t>
  </si>
  <si>
    <t>1078749784</t>
  </si>
  <si>
    <t>11</t>
  </si>
  <si>
    <t>767161843</t>
  </si>
  <si>
    <t>Demontáž zábradlí k dalšímu použití schodišťového nerozebíratelný spoj hmotnosti 1 m zábradlí do 20 kg</t>
  </si>
  <si>
    <t>m</t>
  </si>
  <si>
    <t>-803874725</t>
  </si>
  <si>
    <t>(3+1,3+3)*9</t>
  </si>
  <si>
    <t>12</t>
  </si>
  <si>
    <t>767161871</t>
  </si>
  <si>
    <t>Demontáž zábradlí k dalšímu použití madel schodišťových</t>
  </si>
  <si>
    <t>1472049408</t>
  </si>
  <si>
    <t>13</t>
  </si>
  <si>
    <t>767163211</t>
  </si>
  <si>
    <t>Montáž kompletního kovového zábradlí přímého z dílců na schodišti kotveného do ocelové konstrukce</t>
  </si>
  <si>
    <t>321069510</t>
  </si>
  <si>
    <t>14</t>
  </si>
  <si>
    <t>767995111</t>
  </si>
  <si>
    <t>Montáž ostatních atypických zámečnických konstrukcí hmotnosti do 5 kg</t>
  </si>
  <si>
    <t>kg</t>
  </si>
  <si>
    <t>2137527257</t>
  </si>
  <si>
    <t>L 40x40x5</t>
  </si>
  <si>
    <t>1,468*18*2,97</t>
  </si>
  <si>
    <t>1,118*18*2,97</t>
  </si>
  <si>
    <t>L 50x40x5</t>
  </si>
  <si>
    <t>0,2*18*3,35</t>
  </si>
  <si>
    <t>tyč 50x3</t>
  </si>
  <si>
    <t>0,08*48*1,18</t>
  </si>
  <si>
    <t>krycí plechy</t>
  </si>
  <si>
    <t>(1,136+1,48+1,48)*0,2*9*6,4</t>
  </si>
  <si>
    <t>M</t>
  </si>
  <si>
    <t>13010416</t>
  </si>
  <si>
    <t>úhelník ocelový rovnostranný jakost 11 375 40x40x5mm</t>
  </si>
  <si>
    <t>32</t>
  </si>
  <si>
    <t>-952290640</t>
  </si>
  <si>
    <t>(1,468*18*2,97)/1000</t>
  </si>
  <si>
    <t>(1,118*18*2,97)/1000</t>
  </si>
  <si>
    <t>0,216*1,1 "Přepočtené koeficientem množství</t>
  </si>
  <si>
    <t>13010508R</t>
  </si>
  <si>
    <t>úhelník ocelový nerovnostranný jakost 11 375 50x40x5mm</t>
  </si>
  <si>
    <t>-1320427555</t>
  </si>
  <si>
    <t>(0,2*18*3,35)/1000</t>
  </si>
  <si>
    <t>0,012*1,1 "Přepočtené koeficientem množství</t>
  </si>
  <si>
    <t>17</t>
  </si>
  <si>
    <t>13011042</t>
  </si>
  <si>
    <t>tyč ocelová plochá jakost 11 375 50x3mm</t>
  </si>
  <si>
    <t>-622654829</t>
  </si>
  <si>
    <t>(0,08*48*1,18)/1000</t>
  </si>
  <si>
    <t>0,005*1,1 "Přepočtené koeficientem množství</t>
  </si>
  <si>
    <t>18</t>
  </si>
  <si>
    <t>13814193</t>
  </si>
  <si>
    <t>plech hladký Pz jakost DX51+Z275 tl 1mm tabule</t>
  </si>
  <si>
    <t>-918047801</t>
  </si>
  <si>
    <t>(1,136+1,48+1,48)*0,2*9*6,4/1000</t>
  </si>
  <si>
    <t>0,047*1,1 "Přepočtené koeficientem množství</t>
  </si>
  <si>
    <t>19</t>
  </si>
  <si>
    <t>767995112</t>
  </si>
  <si>
    <t>Montáž ostatních atypických zámečnických konstrukcí hmotnosti přes 5 do 10 kg</t>
  </si>
  <si>
    <t>1869398550</t>
  </si>
  <si>
    <t>L 50x50x6</t>
  </si>
  <si>
    <t>1,48*4*4,47</t>
  </si>
  <si>
    <t>1,13*4*4,47</t>
  </si>
  <si>
    <t>20</t>
  </si>
  <si>
    <t>13010422</t>
  </si>
  <si>
    <t>úhelník ocelový rovnostranný jakost 11 375 50x50x6mm</t>
  </si>
  <si>
    <t>-961984661</t>
  </si>
  <si>
    <t>(1,48*4*4,47)/1000</t>
  </si>
  <si>
    <t>(1,13*4*4,47)/1000</t>
  </si>
  <si>
    <t>0,046*1,1 "Přepočtené koeficientem množství</t>
  </si>
  <si>
    <t>767995113</t>
  </si>
  <si>
    <t>Montáž ostatních atypických zámečnických konstrukcí hmotnosti přes 10 do 20 kg</t>
  </si>
  <si>
    <t>-1695893871</t>
  </si>
  <si>
    <t>3,12*4*4,47</t>
  </si>
  <si>
    <t>krycí rohy</t>
  </si>
  <si>
    <t>25,62*4*3,08</t>
  </si>
  <si>
    <t>22</t>
  </si>
  <si>
    <t>866277405</t>
  </si>
  <si>
    <t>(3,12*4*4,47)/1000</t>
  </si>
  <si>
    <t>0,056*1,1 "Přepočtené koeficientem množství</t>
  </si>
  <si>
    <t>23</t>
  </si>
  <si>
    <t>13011063R</t>
  </si>
  <si>
    <t>úhelník ocelový rovnostranný jakost 11 375 50x50x2mm</t>
  </si>
  <si>
    <t>-1848683058</t>
  </si>
  <si>
    <t>(25,62*4*3,08)/1000</t>
  </si>
  <si>
    <t>0,316*1,1 "Přepočtené koeficientem množství</t>
  </si>
  <si>
    <t>24</t>
  </si>
  <si>
    <t>767995114</t>
  </si>
  <si>
    <t>Montáž ostatních atypických zámečnických konstrukcí hmotnosti přes 20 do 50 kg</t>
  </si>
  <si>
    <t>-1940604304</t>
  </si>
  <si>
    <t>5,6*16*4,47</t>
  </si>
  <si>
    <t>25</t>
  </si>
  <si>
    <t>-1403223612</t>
  </si>
  <si>
    <t>(5,6*16*4,47)/1000</t>
  </si>
  <si>
    <t>0,401*1,1 "Přepočtené koeficientem množství</t>
  </si>
  <si>
    <t>26</t>
  </si>
  <si>
    <t>998767104</t>
  </si>
  <si>
    <t>Přesun hmot pro zámečnické konstrukce stanovený z hmotnosti přesunovaného materiálu vodorovná dopravní vzdálenost do 50 m v objektech výšky přes 24 do 36 m</t>
  </si>
  <si>
    <t>236285362</t>
  </si>
  <si>
    <t>783</t>
  </si>
  <si>
    <t>Dokončovací práce - nátěry</t>
  </si>
  <si>
    <t>27</t>
  </si>
  <si>
    <t>783301313</t>
  </si>
  <si>
    <t>Příprava podkladu zámečnických konstrukcí před provedením nátěru odmaštění odmašťovačem ředidlovým</t>
  </si>
  <si>
    <t>1372026433</t>
  </si>
  <si>
    <t>stávající konstrukce včetně vyztužení</t>
  </si>
  <si>
    <t>(18*4,1*0,2)+(2*5,5*0,2)+(25,62*4*0,2)</t>
  </si>
  <si>
    <t>28</t>
  </si>
  <si>
    <t>783301401</t>
  </si>
  <si>
    <t>Příprava podkladu zámečnických konstrukcí před provedením nátěru ometení</t>
  </si>
  <si>
    <t>448463232</t>
  </si>
  <si>
    <t>zábradlí</t>
  </si>
  <si>
    <t>(3+1,3+3)*9*1*2</t>
  </si>
  <si>
    <t>poklop ze spodu + žebřík</t>
  </si>
  <si>
    <t>(1*1,5)+(0,4*3,5*2)</t>
  </si>
  <si>
    <t>krycí plechy a rohy</t>
  </si>
  <si>
    <t>(25,62*4*0,3)+(18*4,1*0,15)</t>
  </si>
  <si>
    <t>29</t>
  </si>
  <si>
    <t>783314101</t>
  </si>
  <si>
    <t>Základní nátěr zámečnických konstrukcí jednonásobný syntetický</t>
  </si>
  <si>
    <t>578203959</t>
  </si>
  <si>
    <t>30</t>
  </si>
  <si>
    <t>783315101</t>
  </si>
  <si>
    <t>Mezinátěr zámečnických konstrukcí jednonásobný syntetický standardní</t>
  </si>
  <si>
    <t>12866194</t>
  </si>
  <si>
    <t>31</t>
  </si>
  <si>
    <t>783317101</t>
  </si>
  <si>
    <t>Krycí nátěr (email) zámečnických konstrukcí jednonásobný syntetický standardní</t>
  </si>
  <si>
    <t>1489095283</t>
  </si>
  <si>
    <t>783801403</t>
  </si>
  <si>
    <t>Příprava podkladu omítek před provedením nátěru oprášení</t>
  </si>
  <si>
    <t>1766013894</t>
  </si>
  <si>
    <t>33</t>
  </si>
  <si>
    <t>783813111</t>
  </si>
  <si>
    <t>Penetrační nátěr omítek hladkých povrchů z desek na bázi dřeva (dřevovláknitých, dřevoštěpkových, cementotřískových apod.) syntetický</t>
  </si>
  <si>
    <t>-333240342</t>
  </si>
  <si>
    <t>34</t>
  </si>
  <si>
    <t>783817401</t>
  </si>
  <si>
    <t>Krycí (ochranný ) nátěr omítek dvojnásobný hladkých betonových povrchů nebo povrchů z desek na bázi dřeva (dřevovláknitých apod.) syntetický</t>
  </si>
  <si>
    <t>-1425052385</t>
  </si>
  <si>
    <t>HZS</t>
  </si>
  <si>
    <t>Hodinové zúčtovací sazby</t>
  </si>
  <si>
    <t>35</t>
  </si>
  <si>
    <t>HZS2132</t>
  </si>
  <si>
    <t>Hodinové zúčtovací sazby profesí PSV provádění stavebních konstrukcí zámečník odborný</t>
  </si>
  <si>
    <t>hod</t>
  </si>
  <si>
    <t>512</t>
  </si>
  <si>
    <t>-2008592790</t>
  </si>
  <si>
    <t>příprava a řezání ocelových profilů</t>
  </si>
  <si>
    <t>8*2</t>
  </si>
  <si>
    <t>36</t>
  </si>
  <si>
    <t>1514230</t>
  </si>
  <si>
    <t>PODLOZKA DIN125-A M12 PR.13MM ZB</t>
  </si>
  <si>
    <t>-1929009032</t>
  </si>
  <si>
    <t>72</t>
  </si>
  <si>
    <t>37</t>
  </si>
  <si>
    <t>1602861R</t>
  </si>
  <si>
    <t>SROUB METRICKY M12X35MM DIN933 8.8 ZB</t>
  </si>
  <si>
    <t>-381719614</t>
  </si>
  <si>
    <t>38</t>
  </si>
  <si>
    <t>1514229</t>
  </si>
  <si>
    <t>MATICE DIN934 M12 ZB</t>
  </si>
  <si>
    <t>-1835405267</t>
  </si>
  <si>
    <t>VRN</t>
  </si>
  <si>
    <t>Vedlejší rozpočtové náklady</t>
  </si>
  <si>
    <t>VRN1</t>
  </si>
  <si>
    <t>Průzkumné, geodetické a projektové práce</t>
  </si>
  <si>
    <t>39</t>
  </si>
  <si>
    <t>010001000</t>
  </si>
  <si>
    <t>Kč</t>
  </si>
  <si>
    <t>1024</t>
  </si>
  <si>
    <t>841256098</t>
  </si>
  <si>
    <t>projektová dokumentace, statické posouzení a požární stanovisko</t>
  </si>
  <si>
    <t>VRN6</t>
  </si>
  <si>
    <t>Územní vlivy</t>
  </si>
  <si>
    <t>40</t>
  </si>
  <si>
    <t>060001000</t>
  </si>
  <si>
    <t>%</t>
  </si>
  <si>
    <t>428892802</t>
  </si>
  <si>
    <t>P</t>
  </si>
  <si>
    <t>Poznámka k položce:_x000d_
doprava dodávek a materiálu</t>
  </si>
  <si>
    <t>VRN8</t>
  </si>
  <si>
    <t>Přesun stavebních kapacit</t>
  </si>
  <si>
    <t>41</t>
  </si>
  <si>
    <t>080001000</t>
  </si>
  <si>
    <t>Další náklady na pracovníky</t>
  </si>
  <si>
    <t>719192410</t>
  </si>
  <si>
    <t>SO2 - 4272</t>
  </si>
  <si>
    <t>Chomutov - obyt. dům Palackého 4272</t>
  </si>
  <si>
    <t>1573275227</t>
  </si>
  <si>
    <t>-2006570874</t>
  </si>
  <si>
    <t>-132958977</t>
  </si>
  <si>
    <t>630972732</t>
  </si>
  <si>
    <t>269834919</t>
  </si>
  <si>
    <t>-2000513473</t>
  </si>
  <si>
    <t>-1109768446</t>
  </si>
  <si>
    <t>-259262657</t>
  </si>
  <si>
    <t>1052095266</t>
  </si>
  <si>
    <t>-1126881316</t>
  </si>
  <si>
    <t>1695496713</t>
  </si>
  <si>
    <t>-1264068743</t>
  </si>
  <si>
    <t>-433127990</t>
  </si>
  <si>
    <t>-1352127367</t>
  </si>
  <si>
    <t>0,08*64*1,18</t>
  </si>
  <si>
    <t>0,1*4*4,47</t>
  </si>
  <si>
    <t>-46255348</t>
  </si>
  <si>
    <t>-1699384752</t>
  </si>
  <si>
    <t>-806242444</t>
  </si>
  <si>
    <t>(0,08*64*1,18)/1000</t>
  </si>
  <si>
    <t>0,006*1,1 "Přepočtené koeficientem množství</t>
  </si>
  <si>
    <t>1798848460</t>
  </si>
  <si>
    <t>-1308089420</t>
  </si>
  <si>
    <t>(0,1*4*4,47)/1000</t>
  </si>
  <si>
    <t>0,002*1,1 "Přepočtené koeficientem množství</t>
  </si>
  <si>
    <t>583099073</t>
  </si>
  <si>
    <t>-1587331145</t>
  </si>
  <si>
    <t>-1920116279</t>
  </si>
  <si>
    <t>3,1*4*4,47</t>
  </si>
  <si>
    <t>-666090829</t>
  </si>
  <si>
    <t>(3,1*4*4,47)/1000</t>
  </si>
  <si>
    <t>0,055*1,1 "Přepočtené koeficientem množství</t>
  </si>
  <si>
    <t>1626974260</t>
  </si>
  <si>
    <t>-2054737047</t>
  </si>
  <si>
    <t>-1451322442</t>
  </si>
  <si>
    <t>-1524199926</t>
  </si>
  <si>
    <t>-447986041</t>
  </si>
  <si>
    <t>109528175</t>
  </si>
  <si>
    <t>-1756925868</t>
  </si>
  <si>
    <t>-1204570221</t>
  </si>
  <si>
    <t>1302322324</t>
  </si>
  <si>
    <t>1810481263</t>
  </si>
  <si>
    <t>-1113390916</t>
  </si>
  <si>
    <t>947989510</t>
  </si>
  <si>
    <t>1421064816</t>
  </si>
  <si>
    <t>110547176</t>
  </si>
  <si>
    <t>1674741366</t>
  </si>
  <si>
    <t>714001946</t>
  </si>
  <si>
    <t>230512965</t>
  </si>
  <si>
    <t>-676042111</t>
  </si>
  <si>
    <t>42</t>
  </si>
  <si>
    <t>403621735</t>
  </si>
  <si>
    <t>SO3 - 4273</t>
  </si>
  <si>
    <t>Chomutov - obyt. dům Palackého 4273</t>
  </si>
  <si>
    <t>1102240676</t>
  </si>
  <si>
    <t>-1011585271</t>
  </si>
  <si>
    <t>-104067452</t>
  </si>
  <si>
    <t>1750063106</t>
  </si>
  <si>
    <t>-1695199984</t>
  </si>
  <si>
    <t>193964855</t>
  </si>
  <si>
    <t>-1767840135</t>
  </si>
  <si>
    <t>-1315896128</t>
  </si>
  <si>
    <t>1597665705</t>
  </si>
  <si>
    <t>-329129987</t>
  </si>
  <si>
    <t>1445742617</t>
  </si>
  <si>
    <t>2065484337</t>
  </si>
  <si>
    <t>1385690170</t>
  </si>
  <si>
    <t>-936289546</t>
  </si>
  <si>
    <t>1729164184</t>
  </si>
  <si>
    <t>-865736308</t>
  </si>
  <si>
    <t>716869900</t>
  </si>
  <si>
    <t>-1615188722</t>
  </si>
  <si>
    <t>-1741157631</t>
  </si>
  <si>
    <t>-2003855352</t>
  </si>
  <si>
    <t>179522154</t>
  </si>
  <si>
    <t>240571013</t>
  </si>
  <si>
    <t>1489640685</t>
  </si>
  <si>
    <t>976439453</t>
  </si>
  <si>
    <t>819188649</t>
  </si>
  <si>
    <t>-428139432</t>
  </si>
  <si>
    <t>-152778449</t>
  </si>
  <si>
    <t>1045754192</t>
  </si>
  <si>
    <t>-1239741250</t>
  </si>
  <si>
    <t>1095288424</t>
  </si>
  <si>
    <t>-467585650</t>
  </si>
  <si>
    <t>-1713782637</t>
  </si>
  <si>
    <t>143699993</t>
  </si>
  <si>
    <t>-237644036</t>
  </si>
  <si>
    <t>1698434829</t>
  </si>
  <si>
    <t>923503561</t>
  </si>
  <si>
    <t>-1159937856</t>
  </si>
  <si>
    <t>1209389280</t>
  </si>
  <si>
    <t>-9732101</t>
  </si>
  <si>
    <t>-1933525129</t>
  </si>
  <si>
    <t>-1570521235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</si>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</sst>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2021-005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opláštění výtahových šachet Chomutov, Palackého 4271 - 4273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Chomutov - obyt. dům Palackého 4271, 2, 3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14. 9. 2020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s.o., SPS OŘ ÚNL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'SO1 - 4271'!J30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'SO1 - 4271'!P92</f>
        <v>0</v>
      </c>
      <c r="AV55" s="121">
        <f>'SO1 - 4271'!J33</f>
        <v>0</v>
      </c>
      <c r="AW55" s="121">
        <f>'SO1 - 4271'!J34</f>
        <v>0</v>
      </c>
      <c r="AX55" s="121">
        <f>'SO1 - 4271'!J35</f>
        <v>0</v>
      </c>
      <c r="AY55" s="121">
        <f>'SO1 - 4271'!J36</f>
        <v>0</v>
      </c>
      <c r="AZ55" s="121">
        <f>'SO1 - 4271'!F33</f>
        <v>0</v>
      </c>
      <c r="BA55" s="121">
        <f>'SO1 - 4271'!F34</f>
        <v>0</v>
      </c>
      <c r="BB55" s="121">
        <f>'SO1 - 4271'!F35</f>
        <v>0</v>
      </c>
      <c r="BC55" s="121">
        <f>'SO1 - 4271'!F36</f>
        <v>0</v>
      </c>
      <c r="BD55" s="123">
        <f>'SO1 - 4271'!F37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77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'SO2 - 4272'!J30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'SO2 - 4272'!P92</f>
        <v>0</v>
      </c>
      <c r="AV56" s="121">
        <f>'SO2 - 4272'!J33</f>
        <v>0</v>
      </c>
      <c r="AW56" s="121">
        <f>'SO2 - 4272'!J34</f>
        <v>0</v>
      </c>
      <c r="AX56" s="121">
        <f>'SO2 - 4272'!J35</f>
        <v>0</v>
      </c>
      <c r="AY56" s="121">
        <f>'SO2 - 4272'!J36</f>
        <v>0</v>
      </c>
      <c r="AZ56" s="121">
        <f>'SO2 - 4272'!F33</f>
        <v>0</v>
      </c>
      <c r="BA56" s="121">
        <f>'SO2 - 4272'!F34</f>
        <v>0</v>
      </c>
      <c r="BB56" s="121">
        <f>'SO2 - 4272'!F35</f>
        <v>0</v>
      </c>
      <c r="BC56" s="121">
        <f>'SO2 - 4272'!F36</f>
        <v>0</v>
      </c>
      <c r="BD56" s="123">
        <f>'SO2 - 4272'!F37</f>
        <v>0</v>
      </c>
      <c r="BE56" s="7"/>
      <c r="BT56" s="124" t="s">
        <v>81</v>
      </c>
      <c r="BV56" s="124" t="s">
        <v>75</v>
      </c>
      <c r="BW56" s="124" t="s">
        <v>85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77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'SO3 - 4273'!J30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5">
        <v>0</v>
      </c>
      <c r="AT57" s="126">
        <f>ROUND(SUM(AV57:AW57),2)</f>
        <v>0</v>
      </c>
      <c r="AU57" s="127">
        <f>'SO3 - 4273'!P92</f>
        <v>0</v>
      </c>
      <c r="AV57" s="126">
        <f>'SO3 - 4273'!J33</f>
        <v>0</v>
      </c>
      <c r="AW57" s="126">
        <f>'SO3 - 4273'!J34</f>
        <v>0</v>
      </c>
      <c r="AX57" s="126">
        <f>'SO3 - 4273'!J35</f>
        <v>0</v>
      </c>
      <c r="AY57" s="126">
        <f>'SO3 - 4273'!J36</f>
        <v>0</v>
      </c>
      <c r="AZ57" s="126">
        <f>'SO3 - 4273'!F33</f>
        <v>0</v>
      </c>
      <c r="BA57" s="126">
        <f>'SO3 - 4273'!F34</f>
        <v>0</v>
      </c>
      <c r="BB57" s="126">
        <f>'SO3 - 4273'!F35</f>
        <v>0</v>
      </c>
      <c r="BC57" s="126">
        <f>'SO3 - 4273'!F36</f>
        <v>0</v>
      </c>
      <c r="BD57" s="128">
        <f>'SO3 - 4273'!F37</f>
        <v>0</v>
      </c>
      <c r="BE57" s="7"/>
      <c r="BT57" s="124" t="s">
        <v>81</v>
      </c>
      <c r="BV57" s="124" t="s">
        <v>75</v>
      </c>
      <c r="BW57" s="124" t="s">
        <v>88</v>
      </c>
      <c r="BX57" s="124" t="s">
        <v>5</v>
      </c>
      <c r="CL57" s="124" t="s">
        <v>19</v>
      </c>
      <c r="CM57" s="124" t="s">
        <v>81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K6ssvJANmWBdRda77woGSSAXXTHKFXCIKV5PPUILMAl5CdcghYwMnJf6M6Rwr/LFE4SM5Z+9Lbr1ZupLDSoWpQ==" hashValue="v36MoFQ+Qbbw+rCNABejWyUCNlh0iaIpWG5UNSFDD3uiVHDZ2tNxw9+O64D3+oNJsHq4whkopfbH4Uqr/ydTx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1 - 4271'!C2" display="/"/>
    <hyperlink ref="A56" location="'SO2 - 4272'!C2" display="/"/>
    <hyperlink ref="A57" location="'SO3 - 427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opláštění výtahových šachet Chomutov, Palackého 4271 - 4273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92</v>
      </c>
      <c r="G12" s="39"/>
      <c r="H12" s="39"/>
      <c r="I12" s="133" t="s">
        <v>23</v>
      </c>
      <c r="J12" s="138" t="str">
        <f>'Rekapitulace stavby'!AN8</f>
        <v>14. 9. 2020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ROUND((SUM(BE92:BE270)),  2)</f>
        <v>0</v>
      </c>
      <c r="G33" s="39"/>
      <c r="H33" s="39"/>
      <c r="I33" s="149">
        <v>0.20999999999999999</v>
      </c>
      <c r="J33" s="148">
        <f>ROUND(((SUM(BE92:BE270))*I33),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ROUND((SUM(BF92:BF270)),  2)</f>
        <v>0</v>
      </c>
      <c r="G34" s="39"/>
      <c r="H34" s="39"/>
      <c r="I34" s="149">
        <v>0.14999999999999999</v>
      </c>
      <c r="J34" s="148">
        <f>ROUND(((SUM(BF92:BF270))*I34),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ROUND((SUM(BG92:BG270)),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ROUND((SUM(BH92:BH270)),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ROUND((SUM(BI92:BI270)),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opláštění výtahových šachet Chomutov, Palackého 4271 - 4273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SO1 - 4271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Chomutov - obyt. dům Palackého 4271</v>
      </c>
      <c r="G52" s="41"/>
      <c r="H52" s="41"/>
      <c r="I52" s="33" t="s">
        <v>23</v>
      </c>
      <c r="J52" s="73" t="str">
        <f>IF(J12="","",J12)</f>
        <v>14. 9. 2020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s.o., SPS OŘ ÚNL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101</v>
      </c>
      <c r="E64" s="169"/>
      <c r="F64" s="169"/>
      <c r="G64" s="169"/>
      <c r="H64" s="169"/>
      <c r="I64" s="169"/>
      <c r="J64" s="170">
        <f>J109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102</v>
      </c>
      <c r="E65" s="175"/>
      <c r="F65" s="175"/>
      <c r="G65" s="175"/>
      <c r="H65" s="175"/>
      <c r="I65" s="175"/>
      <c r="J65" s="176">
        <f>J110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103</v>
      </c>
      <c r="E66" s="175"/>
      <c r="F66" s="175"/>
      <c r="G66" s="175"/>
      <c r="H66" s="175"/>
      <c r="I66" s="175"/>
      <c r="J66" s="176">
        <f>J115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104</v>
      </c>
      <c r="E67" s="175"/>
      <c r="F67" s="175"/>
      <c r="G67" s="175"/>
      <c r="H67" s="175"/>
      <c r="I67" s="175"/>
      <c r="J67" s="176">
        <f>J192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105</v>
      </c>
      <c r="E68" s="169"/>
      <c r="F68" s="169"/>
      <c r="G68" s="169"/>
      <c r="H68" s="169"/>
      <c r="I68" s="169"/>
      <c r="J68" s="170">
        <f>J246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6"/>
      <c r="C69" s="167"/>
      <c r="D69" s="168" t="s">
        <v>106</v>
      </c>
      <c r="E69" s="169"/>
      <c r="F69" s="169"/>
      <c r="G69" s="169"/>
      <c r="H69" s="169"/>
      <c r="I69" s="169"/>
      <c r="J69" s="170">
        <f>J260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107</v>
      </c>
      <c r="E70" s="175"/>
      <c r="F70" s="175"/>
      <c r="G70" s="175"/>
      <c r="H70" s="175"/>
      <c r="I70" s="175"/>
      <c r="J70" s="176">
        <f>J261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108</v>
      </c>
      <c r="E71" s="175"/>
      <c r="F71" s="175"/>
      <c r="G71" s="175"/>
      <c r="H71" s="175"/>
      <c r="I71" s="175"/>
      <c r="J71" s="176">
        <f>J266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109</v>
      </c>
      <c r="E72" s="175"/>
      <c r="F72" s="175"/>
      <c r="G72" s="175"/>
      <c r="H72" s="175"/>
      <c r="I72" s="175"/>
      <c r="J72" s="176">
        <f>J269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110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Oprava opláštění výtahových šachet Chomutov, Palackého 4271 - 4273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90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SO1 - 4271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Chomutov - obyt. dům Palackého 4271</v>
      </c>
      <c r="G86" s="41"/>
      <c r="H86" s="41"/>
      <c r="I86" s="33" t="s">
        <v>23</v>
      </c>
      <c r="J86" s="73" t="str">
        <f>IF(J12="","",J12)</f>
        <v>14. 9. 2020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Správa železnic, s.o., SPS OŘ ÚNL</v>
      </c>
      <c r="G88" s="41"/>
      <c r="H88" s="41"/>
      <c r="I88" s="33" t="s">
        <v>33</v>
      </c>
      <c r="J88" s="37" t="str">
        <f>E21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31</v>
      </c>
      <c r="D89" s="41"/>
      <c r="E89" s="41"/>
      <c r="F89" s="28" t="str">
        <f>IF(E18="","",E18)</f>
        <v>Vyplň údaj</v>
      </c>
      <c r="G89" s="41"/>
      <c r="H89" s="41"/>
      <c r="I89" s="33" t="s">
        <v>36</v>
      </c>
      <c r="J89" s="37" t="str">
        <f>E24</f>
        <v xml:space="preserve"> 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111</v>
      </c>
      <c r="D91" s="181" t="s">
        <v>58</v>
      </c>
      <c r="E91" s="181" t="s">
        <v>54</v>
      </c>
      <c r="F91" s="181" t="s">
        <v>55</v>
      </c>
      <c r="G91" s="181" t="s">
        <v>112</v>
      </c>
      <c r="H91" s="181" t="s">
        <v>113</v>
      </c>
      <c r="I91" s="181" t="s">
        <v>114</v>
      </c>
      <c r="J91" s="181" t="s">
        <v>95</v>
      </c>
      <c r="K91" s="182" t="s">
        <v>115</v>
      </c>
      <c r="L91" s="183"/>
      <c r="M91" s="93" t="s">
        <v>19</v>
      </c>
      <c r="N91" s="94" t="s">
        <v>43</v>
      </c>
      <c r="O91" s="94" t="s">
        <v>116</v>
      </c>
      <c r="P91" s="94" t="s">
        <v>117</v>
      </c>
      <c r="Q91" s="94" t="s">
        <v>118</v>
      </c>
      <c r="R91" s="94" t="s">
        <v>119</v>
      </c>
      <c r="S91" s="94" t="s">
        <v>120</v>
      </c>
      <c r="T91" s="95" t="s">
        <v>121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122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P93+P109+P246+P260</f>
        <v>0</v>
      </c>
      <c r="Q92" s="97"/>
      <c r="R92" s="186">
        <f>R93+R109+R246+R260</f>
        <v>4.28625145</v>
      </c>
      <c r="S92" s="97"/>
      <c r="T92" s="187">
        <f>T93+T109+T246+T260</f>
        <v>3.129826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96</v>
      </c>
      <c r="BK92" s="188">
        <f>BK93+BK109+BK246+BK260</f>
        <v>0</v>
      </c>
    </row>
    <row r="93" s="12" customFormat="1" ht="25.92" customHeight="1">
      <c r="A93" s="12"/>
      <c r="B93" s="189"/>
      <c r="C93" s="190"/>
      <c r="D93" s="191" t="s">
        <v>72</v>
      </c>
      <c r="E93" s="192" t="s">
        <v>123</v>
      </c>
      <c r="F93" s="192" t="s">
        <v>124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P94+P99+P107</f>
        <v>0</v>
      </c>
      <c r="Q93" s="197"/>
      <c r="R93" s="198">
        <f>R94+R99+R107</f>
        <v>0.216</v>
      </c>
      <c r="S93" s="197"/>
      <c r="T93" s="199">
        <f>T94+T99+T107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81</v>
      </c>
      <c r="AT93" s="201" t="s">
        <v>72</v>
      </c>
      <c r="AU93" s="201" t="s">
        <v>73</v>
      </c>
      <c r="AY93" s="200" t="s">
        <v>125</v>
      </c>
      <c r="BK93" s="202">
        <f>BK94+BK99+BK107</f>
        <v>0</v>
      </c>
    </row>
    <row r="94" s="12" customFormat="1" ht="22.8" customHeight="1">
      <c r="A94" s="12"/>
      <c r="B94" s="189"/>
      <c r="C94" s="190"/>
      <c r="D94" s="191" t="s">
        <v>72</v>
      </c>
      <c r="E94" s="203" t="s">
        <v>126</v>
      </c>
      <c r="F94" s="203" t="s">
        <v>127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SUM(P95:P98)</f>
        <v>0</v>
      </c>
      <c r="Q94" s="197"/>
      <c r="R94" s="198">
        <f>SUM(R95:R98)</f>
        <v>0.216</v>
      </c>
      <c r="S94" s="197"/>
      <c r="T94" s="199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81</v>
      </c>
      <c r="AT94" s="201" t="s">
        <v>72</v>
      </c>
      <c r="AU94" s="201" t="s">
        <v>81</v>
      </c>
      <c r="AY94" s="200" t="s">
        <v>125</v>
      </c>
      <c r="BK94" s="202">
        <f>SUM(BK95:BK98)</f>
        <v>0</v>
      </c>
    </row>
    <row r="95" s="2" customFormat="1" ht="16.5" customHeight="1">
      <c r="A95" s="39"/>
      <c r="B95" s="40"/>
      <c r="C95" s="205" t="s">
        <v>81</v>
      </c>
      <c r="D95" s="205" t="s">
        <v>128</v>
      </c>
      <c r="E95" s="206" t="s">
        <v>129</v>
      </c>
      <c r="F95" s="207" t="s">
        <v>130</v>
      </c>
      <c r="G95" s="208" t="s">
        <v>131</v>
      </c>
      <c r="H95" s="209">
        <v>9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0.024</v>
      </c>
      <c r="R95" s="214">
        <f>Q95*H95</f>
        <v>0.216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132</v>
      </c>
      <c r="AT95" s="216" t="s">
        <v>128</v>
      </c>
      <c r="AU95" s="216" t="s">
        <v>133</v>
      </c>
      <c r="AY95" s="18" t="s">
        <v>125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133</v>
      </c>
      <c r="BK95" s="217">
        <f>ROUND(I95*H95,2)</f>
        <v>0</v>
      </c>
      <c r="BL95" s="18" t="s">
        <v>132</v>
      </c>
      <c r="BM95" s="216" t="s">
        <v>134</v>
      </c>
    </row>
    <row r="96" s="13" customFormat="1">
      <c r="A96" s="13"/>
      <c r="B96" s="218"/>
      <c r="C96" s="219"/>
      <c r="D96" s="220" t="s">
        <v>135</v>
      </c>
      <c r="E96" s="221" t="s">
        <v>19</v>
      </c>
      <c r="F96" s="222" t="s">
        <v>136</v>
      </c>
      <c r="G96" s="219"/>
      <c r="H96" s="221" t="s">
        <v>19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135</v>
      </c>
      <c r="AU96" s="228" t="s">
        <v>133</v>
      </c>
      <c r="AV96" s="13" t="s">
        <v>81</v>
      </c>
      <c r="AW96" s="13" t="s">
        <v>35</v>
      </c>
      <c r="AX96" s="13" t="s">
        <v>73</v>
      </c>
      <c r="AY96" s="228" t="s">
        <v>125</v>
      </c>
    </row>
    <row r="97" s="14" customFormat="1">
      <c r="A97" s="14"/>
      <c r="B97" s="229"/>
      <c r="C97" s="230"/>
      <c r="D97" s="220" t="s">
        <v>135</v>
      </c>
      <c r="E97" s="231" t="s">
        <v>19</v>
      </c>
      <c r="F97" s="232" t="s">
        <v>137</v>
      </c>
      <c r="G97" s="230"/>
      <c r="H97" s="233">
        <v>9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135</v>
      </c>
      <c r="AU97" s="239" t="s">
        <v>133</v>
      </c>
      <c r="AV97" s="14" t="s">
        <v>133</v>
      </c>
      <c r="AW97" s="14" t="s">
        <v>35</v>
      </c>
      <c r="AX97" s="14" t="s">
        <v>73</v>
      </c>
      <c r="AY97" s="239" t="s">
        <v>125</v>
      </c>
    </row>
    <row r="98" s="15" customFormat="1">
      <c r="A98" s="15"/>
      <c r="B98" s="240"/>
      <c r="C98" s="241"/>
      <c r="D98" s="220" t="s">
        <v>135</v>
      </c>
      <c r="E98" s="242" t="s">
        <v>19</v>
      </c>
      <c r="F98" s="243" t="s">
        <v>138</v>
      </c>
      <c r="G98" s="241"/>
      <c r="H98" s="244">
        <v>9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0" t="s">
        <v>135</v>
      </c>
      <c r="AU98" s="250" t="s">
        <v>133</v>
      </c>
      <c r="AV98" s="15" t="s">
        <v>132</v>
      </c>
      <c r="AW98" s="15" t="s">
        <v>35</v>
      </c>
      <c r="AX98" s="15" t="s">
        <v>81</v>
      </c>
      <c r="AY98" s="250" t="s">
        <v>125</v>
      </c>
    </row>
    <row r="99" s="12" customFormat="1" ht="22.8" customHeight="1">
      <c r="A99" s="12"/>
      <c r="B99" s="189"/>
      <c r="C99" s="190"/>
      <c r="D99" s="191" t="s">
        <v>72</v>
      </c>
      <c r="E99" s="203" t="s">
        <v>139</v>
      </c>
      <c r="F99" s="203" t="s">
        <v>140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SUM(P100:P106)</f>
        <v>0</v>
      </c>
      <c r="Q99" s="197"/>
      <c r="R99" s="198">
        <f>SUM(R100:R106)</f>
        <v>0</v>
      </c>
      <c r="S99" s="197"/>
      <c r="T99" s="199">
        <f>SUM(T100:T106)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81</v>
      </c>
      <c r="AT99" s="201" t="s">
        <v>72</v>
      </c>
      <c r="AU99" s="201" t="s">
        <v>81</v>
      </c>
      <c r="AY99" s="200" t="s">
        <v>125</v>
      </c>
      <c r="BK99" s="202">
        <f>SUM(BK100:BK106)</f>
        <v>0</v>
      </c>
    </row>
    <row r="100" s="2" customFormat="1">
      <c r="A100" s="39"/>
      <c r="B100" s="40"/>
      <c r="C100" s="205" t="s">
        <v>133</v>
      </c>
      <c r="D100" s="205" t="s">
        <v>128</v>
      </c>
      <c r="E100" s="206" t="s">
        <v>141</v>
      </c>
      <c r="F100" s="207" t="s">
        <v>142</v>
      </c>
      <c r="G100" s="208" t="s">
        <v>143</v>
      </c>
      <c r="H100" s="209">
        <v>1.8819999999999999</v>
      </c>
      <c r="I100" s="210"/>
      <c r="J100" s="211">
        <f>ROUND(I100*H100,2)</f>
        <v>0</v>
      </c>
      <c r="K100" s="207" t="s">
        <v>144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132</v>
      </c>
      <c r="AT100" s="216" t="s">
        <v>128</v>
      </c>
      <c r="AU100" s="216" t="s">
        <v>133</v>
      </c>
      <c r="AY100" s="18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133</v>
      </c>
      <c r="BK100" s="217">
        <f>ROUND(I100*H100,2)</f>
        <v>0</v>
      </c>
      <c r="BL100" s="18" t="s">
        <v>132</v>
      </c>
      <c r="BM100" s="216" t="s">
        <v>145</v>
      </c>
    </row>
    <row r="101" s="2" customFormat="1" ht="33" customHeight="1">
      <c r="A101" s="39"/>
      <c r="B101" s="40"/>
      <c r="C101" s="205" t="s">
        <v>146</v>
      </c>
      <c r="D101" s="205" t="s">
        <v>128</v>
      </c>
      <c r="E101" s="206" t="s">
        <v>147</v>
      </c>
      <c r="F101" s="207" t="s">
        <v>148</v>
      </c>
      <c r="G101" s="208" t="s">
        <v>143</v>
      </c>
      <c r="H101" s="209">
        <v>3.7639999999999998</v>
      </c>
      <c r="I101" s="210"/>
      <c r="J101" s="211">
        <f>ROUND(I101*H101,2)</f>
        <v>0</v>
      </c>
      <c r="K101" s="207" t="s">
        <v>144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132</v>
      </c>
      <c r="AT101" s="216" t="s">
        <v>128</v>
      </c>
      <c r="AU101" s="216" t="s">
        <v>133</v>
      </c>
      <c r="AY101" s="18" t="s">
        <v>125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133</v>
      </c>
      <c r="BK101" s="217">
        <f>ROUND(I101*H101,2)</f>
        <v>0</v>
      </c>
      <c r="BL101" s="18" t="s">
        <v>132</v>
      </c>
      <c r="BM101" s="216" t="s">
        <v>149</v>
      </c>
    </row>
    <row r="102" s="14" customFormat="1">
      <c r="A102" s="14"/>
      <c r="B102" s="229"/>
      <c r="C102" s="230"/>
      <c r="D102" s="220" t="s">
        <v>135</v>
      </c>
      <c r="E102" s="231" t="s">
        <v>19</v>
      </c>
      <c r="F102" s="232" t="s">
        <v>150</v>
      </c>
      <c r="G102" s="230"/>
      <c r="H102" s="233">
        <v>3.7639999999999998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135</v>
      </c>
      <c r="AU102" s="239" t="s">
        <v>133</v>
      </c>
      <c r="AV102" s="14" t="s">
        <v>133</v>
      </c>
      <c r="AW102" s="14" t="s">
        <v>35</v>
      </c>
      <c r="AX102" s="14" t="s">
        <v>81</v>
      </c>
      <c r="AY102" s="239" t="s">
        <v>125</v>
      </c>
    </row>
    <row r="103" s="2" customFormat="1" ht="21.75" customHeight="1">
      <c r="A103" s="39"/>
      <c r="B103" s="40"/>
      <c r="C103" s="205" t="s">
        <v>132</v>
      </c>
      <c r="D103" s="205" t="s">
        <v>128</v>
      </c>
      <c r="E103" s="206" t="s">
        <v>151</v>
      </c>
      <c r="F103" s="207" t="s">
        <v>152</v>
      </c>
      <c r="G103" s="208" t="s">
        <v>143</v>
      </c>
      <c r="H103" s="209">
        <v>1.8819999999999999</v>
      </c>
      <c r="I103" s="210"/>
      <c r="J103" s="211">
        <f>ROUND(I103*H103,2)</f>
        <v>0</v>
      </c>
      <c r="K103" s="207" t="s">
        <v>144</v>
      </c>
      <c r="L103" s="45"/>
      <c r="M103" s="212" t="s">
        <v>19</v>
      </c>
      <c r="N103" s="213" t="s">
        <v>45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132</v>
      </c>
      <c r="AT103" s="216" t="s">
        <v>128</v>
      </c>
      <c r="AU103" s="216" t="s">
        <v>133</v>
      </c>
      <c r="AY103" s="18" t="s">
        <v>125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133</v>
      </c>
      <c r="BK103" s="217">
        <f>ROUND(I103*H103,2)</f>
        <v>0</v>
      </c>
      <c r="BL103" s="18" t="s">
        <v>132</v>
      </c>
      <c r="BM103" s="216" t="s">
        <v>153</v>
      </c>
    </row>
    <row r="104" s="2" customFormat="1">
      <c r="A104" s="39"/>
      <c r="B104" s="40"/>
      <c r="C104" s="205" t="s">
        <v>154</v>
      </c>
      <c r="D104" s="205" t="s">
        <v>128</v>
      </c>
      <c r="E104" s="206" t="s">
        <v>155</v>
      </c>
      <c r="F104" s="207" t="s">
        <v>156</v>
      </c>
      <c r="G104" s="208" t="s">
        <v>143</v>
      </c>
      <c r="H104" s="209">
        <v>50.814</v>
      </c>
      <c r="I104" s="210"/>
      <c r="J104" s="211">
        <f>ROUND(I104*H104,2)</f>
        <v>0</v>
      </c>
      <c r="K104" s="207" t="s">
        <v>144</v>
      </c>
      <c r="L104" s="45"/>
      <c r="M104" s="212" t="s">
        <v>19</v>
      </c>
      <c r="N104" s="213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132</v>
      </c>
      <c r="AT104" s="216" t="s">
        <v>128</v>
      </c>
      <c r="AU104" s="216" t="s">
        <v>133</v>
      </c>
      <c r="AY104" s="18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133</v>
      </c>
      <c r="BK104" s="217">
        <f>ROUND(I104*H104,2)</f>
        <v>0</v>
      </c>
      <c r="BL104" s="18" t="s">
        <v>132</v>
      </c>
      <c r="BM104" s="216" t="s">
        <v>157</v>
      </c>
    </row>
    <row r="105" s="14" customFormat="1">
      <c r="A105" s="14"/>
      <c r="B105" s="229"/>
      <c r="C105" s="230"/>
      <c r="D105" s="220" t="s">
        <v>135</v>
      </c>
      <c r="E105" s="231" t="s">
        <v>19</v>
      </c>
      <c r="F105" s="232" t="s">
        <v>158</v>
      </c>
      <c r="G105" s="230"/>
      <c r="H105" s="233">
        <v>50.814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135</v>
      </c>
      <c r="AU105" s="239" t="s">
        <v>133</v>
      </c>
      <c r="AV105" s="14" t="s">
        <v>133</v>
      </c>
      <c r="AW105" s="14" t="s">
        <v>35</v>
      </c>
      <c r="AX105" s="14" t="s">
        <v>81</v>
      </c>
      <c r="AY105" s="239" t="s">
        <v>125</v>
      </c>
    </row>
    <row r="106" s="2" customFormat="1">
      <c r="A106" s="39"/>
      <c r="B106" s="40"/>
      <c r="C106" s="205" t="s">
        <v>126</v>
      </c>
      <c r="D106" s="205" t="s">
        <v>128</v>
      </c>
      <c r="E106" s="206" t="s">
        <v>159</v>
      </c>
      <c r="F106" s="207" t="s">
        <v>160</v>
      </c>
      <c r="G106" s="208" t="s">
        <v>143</v>
      </c>
      <c r="H106" s="209">
        <v>1.8819999999999999</v>
      </c>
      <c r="I106" s="210"/>
      <c r="J106" s="211">
        <f>ROUND(I106*H106,2)</f>
        <v>0</v>
      </c>
      <c r="K106" s="207" t="s">
        <v>144</v>
      </c>
      <c r="L106" s="45"/>
      <c r="M106" s="212" t="s">
        <v>19</v>
      </c>
      <c r="N106" s="213" t="s">
        <v>45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132</v>
      </c>
      <c r="AT106" s="216" t="s">
        <v>128</v>
      </c>
      <c r="AU106" s="216" t="s">
        <v>133</v>
      </c>
      <c r="AY106" s="18" t="s">
        <v>125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133</v>
      </c>
      <c r="BK106" s="217">
        <f>ROUND(I106*H106,2)</f>
        <v>0</v>
      </c>
      <c r="BL106" s="18" t="s">
        <v>132</v>
      </c>
      <c r="BM106" s="216" t="s">
        <v>161</v>
      </c>
    </row>
    <row r="107" s="12" customFormat="1" ht="22.8" customHeight="1">
      <c r="A107" s="12"/>
      <c r="B107" s="189"/>
      <c r="C107" s="190"/>
      <c r="D107" s="191" t="s">
        <v>72</v>
      </c>
      <c r="E107" s="203" t="s">
        <v>162</v>
      </c>
      <c r="F107" s="203" t="s">
        <v>163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P108</f>
        <v>0</v>
      </c>
      <c r="Q107" s="197"/>
      <c r="R107" s="198">
        <f>R108</f>
        <v>0</v>
      </c>
      <c r="S107" s="197"/>
      <c r="T107" s="199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81</v>
      </c>
      <c r="AT107" s="201" t="s">
        <v>72</v>
      </c>
      <c r="AU107" s="201" t="s">
        <v>81</v>
      </c>
      <c r="AY107" s="200" t="s">
        <v>125</v>
      </c>
      <c r="BK107" s="202">
        <f>BK108</f>
        <v>0</v>
      </c>
    </row>
    <row r="108" s="2" customFormat="1" ht="33" customHeight="1">
      <c r="A108" s="39"/>
      <c r="B108" s="40"/>
      <c r="C108" s="205" t="s">
        <v>164</v>
      </c>
      <c r="D108" s="205" t="s">
        <v>128</v>
      </c>
      <c r="E108" s="206" t="s">
        <v>165</v>
      </c>
      <c r="F108" s="207" t="s">
        <v>166</v>
      </c>
      <c r="G108" s="208" t="s">
        <v>143</v>
      </c>
      <c r="H108" s="209">
        <v>0.216</v>
      </c>
      <c r="I108" s="210"/>
      <c r="J108" s="211">
        <f>ROUND(I108*H108,2)</f>
        <v>0</v>
      </c>
      <c r="K108" s="207" t="s">
        <v>144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132</v>
      </c>
      <c r="AT108" s="216" t="s">
        <v>128</v>
      </c>
      <c r="AU108" s="216" t="s">
        <v>133</v>
      </c>
      <c r="AY108" s="18" t="s">
        <v>125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133</v>
      </c>
      <c r="BK108" s="217">
        <f>ROUND(I108*H108,2)</f>
        <v>0</v>
      </c>
      <c r="BL108" s="18" t="s">
        <v>132</v>
      </c>
      <c r="BM108" s="216" t="s">
        <v>167</v>
      </c>
    </row>
    <row r="109" s="12" customFormat="1" ht="25.92" customHeight="1">
      <c r="A109" s="12"/>
      <c r="B109" s="189"/>
      <c r="C109" s="190"/>
      <c r="D109" s="191" t="s">
        <v>72</v>
      </c>
      <c r="E109" s="192" t="s">
        <v>168</v>
      </c>
      <c r="F109" s="192" t="s">
        <v>169</v>
      </c>
      <c r="G109" s="190"/>
      <c r="H109" s="190"/>
      <c r="I109" s="193"/>
      <c r="J109" s="194">
        <f>BK109</f>
        <v>0</v>
      </c>
      <c r="K109" s="190"/>
      <c r="L109" s="195"/>
      <c r="M109" s="196"/>
      <c r="N109" s="197"/>
      <c r="O109" s="197"/>
      <c r="P109" s="198">
        <f>P110+P115+P192</f>
        <v>0</v>
      </c>
      <c r="Q109" s="197"/>
      <c r="R109" s="198">
        <f>R110+R115+R192</f>
        <v>4.0691714499999998</v>
      </c>
      <c r="S109" s="197"/>
      <c r="T109" s="199">
        <f>T110+T115+T192</f>
        <v>3.129826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133</v>
      </c>
      <c r="AT109" s="201" t="s">
        <v>72</v>
      </c>
      <c r="AU109" s="201" t="s">
        <v>73</v>
      </c>
      <c r="AY109" s="200" t="s">
        <v>125</v>
      </c>
      <c r="BK109" s="202">
        <f>BK110+BK115+BK192</f>
        <v>0</v>
      </c>
    </row>
    <row r="110" s="12" customFormat="1" ht="22.8" customHeight="1">
      <c r="A110" s="12"/>
      <c r="B110" s="189"/>
      <c r="C110" s="190"/>
      <c r="D110" s="191" t="s">
        <v>72</v>
      </c>
      <c r="E110" s="203" t="s">
        <v>170</v>
      </c>
      <c r="F110" s="203" t="s">
        <v>171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SUM(P111:P114)</f>
        <v>0</v>
      </c>
      <c r="Q110" s="197"/>
      <c r="R110" s="198">
        <f>SUM(R111:R114)</f>
        <v>2.6208550399999999</v>
      </c>
      <c r="S110" s="197"/>
      <c r="T110" s="19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133</v>
      </c>
      <c r="AT110" s="201" t="s">
        <v>72</v>
      </c>
      <c r="AU110" s="201" t="s">
        <v>81</v>
      </c>
      <c r="AY110" s="200" t="s">
        <v>125</v>
      </c>
      <c r="BK110" s="202">
        <f>SUM(BK111:BK114)</f>
        <v>0</v>
      </c>
    </row>
    <row r="111" s="2" customFormat="1" ht="16.5" customHeight="1">
      <c r="A111" s="39"/>
      <c r="B111" s="40"/>
      <c r="C111" s="205" t="s">
        <v>172</v>
      </c>
      <c r="D111" s="205" t="s">
        <v>128</v>
      </c>
      <c r="E111" s="206" t="s">
        <v>173</v>
      </c>
      <c r="F111" s="207" t="s">
        <v>174</v>
      </c>
      <c r="G111" s="208" t="s">
        <v>175</v>
      </c>
      <c r="H111" s="209">
        <v>110.678</v>
      </c>
      <c r="I111" s="210"/>
      <c r="J111" s="211">
        <f>ROUND(I111*H111,2)</f>
        <v>0</v>
      </c>
      <c r="K111" s="207" t="s">
        <v>144</v>
      </c>
      <c r="L111" s="45"/>
      <c r="M111" s="212" t="s">
        <v>19</v>
      </c>
      <c r="N111" s="213" t="s">
        <v>45</v>
      </c>
      <c r="O111" s="85"/>
      <c r="P111" s="214">
        <f>O111*H111</f>
        <v>0</v>
      </c>
      <c r="Q111" s="214">
        <v>0.02368</v>
      </c>
      <c r="R111" s="214">
        <f>Q111*H111</f>
        <v>2.6208550399999999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176</v>
      </c>
      <c r="AT111" s="216" t="s">
        <v>128</v>
      </c>
      <c r="AU111" s="216" t="s">
        <v>133</v>
      </c>
      <c r="AY111" s="18" t="s">
        <v>125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133</v>
      </c>
      <c r="BK111" s="217">
        <f>ROUND(I111*H111,2)</f>
        <v>0</v>
      </c>
      <c r="BL111" s="18" t="s">
        <v>176</v>
      </c>
      <c r="BM111" s="216" t="s">
        <v>177</v>
      </c>
    </row>
    <row r="112" s="14" customFormat="1">
      <c r="A112" s="14"/>
      <c r="B112" s="229"/>
      <c r="C112" s="230"/>
      <c r="D112" s="220" t="s">
        <v>135</v>
      </c>
      <c r="E112" s="231" t="s">
        <v>19</v>
      </c>
      <c r="F112" s="232" t="s">
        <v>178</v>
      </c>
      <c r="G112" s="230"/>
      <c r="H112" s="233">
        <v>110.678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135</v>
      </c>
      <c r="AU112" s="239" t="s">
        <v>133</v>
      </c>
      <c r="AV112" s="14" t="s">
        <v>133</v>
      </c>
      <c r="AW112" s="14" t="s">
        <v>35</v>
      </c>
      <c r="AX112" s="14" t="s">
        <v>73</v>
      </c>
      <c r="AY112" s="239" t="s">
        <v>125</v>
      </c>
    </row>
    <row r="113" s="15" customFormat="1">
      <c r="A113" s="15"/>
      <c r="B113" s="240"/>
      <c r="C113" s="241"/>
      <c r="D113" s="220" t="s">
        <v>135</v>
      </c>
      <c r="E113" s="242" t="s">
        <v>19</v>
      </c>
      <c r="F113" s="243" t="s">
        <v>138</v>
      </c>
      <c r="G113" s="241"/>
      <c r="H113" s="244">
        <v>110.678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0" t="s">
        <v>135</v>
      </c>
      <c r="AU113" s="250" t="s">
        <v>133</v>
      </c>
      <c r="AV113" s="15" t="s">
        <v>132</v>
      </c>
      <c r="AW113" s="15" t="s">
        <v>35</v>
      </c>
      <c r="AX113" s="15" t="s">
        <v>81</v>
      </c>
      <c r="AY113" s="250" t="s">
        <v>125</v>
      </c>
    </row>
    <row r="114" s="2" customFormat="1">
      <c r="A114" s="39"/>
      <c r="B114" s="40"/>
      <c r="C114" s="205" t="s">
        <v>137</v>
      </c>
      <c r="D114" s="205" t="s">
        <v>128</v>
      </c>
      <c r="E114" s="206" t="s">
        <v>179</v>
      </c>
      <c r="F114" s="207" t="s">
        <v>180</v>
      </c>
      <c r="G114" s="208" t="s">
        <v>143</v>
      </c>
      <c r="H114" s="209">
        <v>2.621</v>
      </c>
      <c r="I114" s="210"/>
      <c r="J114" s="211">
        <f>ROUND(I114*H114,2)</f>
        <v>0</v>
      </c>
      <c r="K114" s="207" t="s">
        <v>144</v>
      </c>
      <c r="L114" s="45"/>
      <c r="M114" s="212" t="s">
        <v>19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176</v>
      </c>
      <c r="AT114" s="216" t="s">
        <v>128</v>
      </c>
      <c r="AU114" s="216" t="s">
        <v>133</v>
      </c>
      <c r="AY114" s="18" t="s">
        <v>125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133</v>
      </c>
      <c r="BK114" s="217">
        <f>ROUND(I114*H114,2)</f>
        <v>0</v>
      </c>
      <c r="BL114" s="18" t="s">
        <v>176</v>
      </c>
      <c r="BM114" s="216" t="s">
        <v>181</v>
      </c>
    </row>
    <row r="115" s="12" customFormat="1" ht="22.8" customHeight="1">
      <c r="A115" s="12"/>
      <c r="B115" s="189"/>
      <c r="C115" s="190"/>
      <c r="D115" s="191" t="s">
        <v>72</v>
      </c>
      <c r="E115" s="203" t="s">
        <v>182</v>
      </c>
      <c r="F115" s="203" t="s">
        <v>183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SUM(P116:P191)</f>
        <v>0</v>
      </c>
      <c r="Q115" s="197"/>
      <c r="R115" s="198">
        <f>SUM(R116:R191)</f>
        <v>1.30202621</v>
      </c>
      <c r="S115" s="197"/>
      <c r="T115" s="199">
        <f>SUM(T116:T191)</f>
        <v>3.129826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133</v>
      </c>
      <c r="AT115" s="201" t="s">
        <v>72</v>
      </c>
      <c r="AU115" s="201" t="s">
        <v>81</v>
      </c>
      <c r="AY115" s="200" t="s">
        <v>125</v>
      </c>
      <c r="BK115" s="202">
        <f>SUM(BK116:BK191)</f>
        <v>0</v>
      </c>
    </row>
    <row r="116" s="2" customFormat="1" ht="16.5" customHeight="1">
      <c r="A116" s="39"/>
      <c r="B116" s="40"/>
      <c r="C116" s="205" t="s">
        <v>184</v>
      </c>
      <c r="D116" s="205" t="s">
        <v>128</v>
      </c>
      <c r="E116" s="206" t="s">
        <v>185</v>
      </c>
      <c r="F116" s="207" t="s">
        <v>186</v>
      </c>
      <c r="G116" s="208" t="s">
        <v>175</v>
      </c>
      <c r="H116" s="209">
        <v>110.678</v>
      </c>
      <c r="I116" s="210"/>
      <c r="J116" s="211">
        <f>ROUND(I116*H116,2)</f>
        <v>0</v>
      </c>
      <c r="K116" s="207" t="s">
        <v>144</v>
      </c>
      <c r="L116" s="45"/>
      <c r="M116" s="212" t="s">
        <v>19</v>
      </c>
      <c r="N116" s="213" t="s">
        <v>45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0.017000000000000001</v>
      </c>
      <c r="T116" s="215">
        <f>S116*H116</f>
        <v>1.881526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176</v>
      </c>
      <c r="AT116" s="216" t="s">
        <v>128</v>
      </c>
      <c r="AU116" s="216" t="s">
        <v>133</v>
      </c>
      <c r="AY116" s="18" t="s">
        <v>125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133</v>
      </c>
      <c r="BK116" s="217">
        <f>ROUND(I116*H116,2)</f>
        <v>0</v>
      </c>
      <c r="BL116" s="18" t="s">
        <v>176</v>
      </c>
      <c r="BM116" s="216" t="s">
        <v>187</v>
      </c>
    </row>
    <row r="117" s="14" customFormat="1">
      <c r="A117" s="14"/>
      <c r="B117" s="229"/>
      <c r="C117" s="230"/>
      <c r="D117" s="220" t="s">
        <v>135</v>
      </c>
      <c r="E117" s="231" t="s">
        <v>19</v>
      </c>
      <c r="F117" s="232" t="s">
        <v>178</v>
      </c>
      <c r="G117" s="230"/>
      <c r="H117" s="233">
        <v>110.678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135</v>
      </c>
      <c r="AU117" s="239" t="s">
        <v>133</v>
      </c>
      <c r="AV117" s="14" t="s">
        <v>133</v>
      </c>
      <c r="AW117" s="14" t="s">
        <v>35</v>
      </c>
      <c r="AX117" s="14" t="s">
        <v>73</v>
      </c>
      <c r="AY117" s="239" t="s">
        <v>125</v>
      </c>
    </row>
    <row r="118" s="15" customFormat="1">
      <c r="A118" s="15"/>
      <c r="B118" s="240"/>
      <c r="C118" s="241"/>
      <c r="D118" s="220" t="s">
        <v>135</v>
      </c>
      <c r="E118" s="242" t="s">
        <v>19</v>
      </c>
      <c r="F118" s="243" t="s">
        <v>138</v>
      </c>
      <c r="G118" s="241"/>
      <c r="H118" s="244">
        <v>110.678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0" t="s">
        <v>135</v>
      </c>
      <c r="AU118" s="250" t="s">
        <v>133</v>
      </c>
      <c r="AV118" s="15" t="s">
        <v>132</v>
      </c>
      <c r="AW118" s="15" t="s">
        <v>35</v>
      </c>
      <c r="AX118" s="15" t="s">
        <v>81</v>
      </c>
      <c r="AY118" s="250" t="s">
        <v>125</v>
      </c>
    </row>
    <row r="119" s="2" customFormat="1" ht="21.75" customHeight="1">
      <c r="A119" s="39"/>
      <c r="B119" s="40"/>
      <c r="C119" s="205" t="s">
        <v>188</v>
      </c>
      <c r="D119" s="205" t="s">
        <v>128</v>
      </c>
      <c r="E119" s="206" t="s">
        <v>189</v>
      </c>
      <c r="F119" s="207" t="s">
        <v>190</v>
      </c>
      <c r="G119" s="208" t="s">
        <v>191</v>
      </c>
      <c r="H119" s="209">
        <v>65.700000000000003</v>
      </c>
      <c r="I119" s="210"/>
      <c r="J119" s="211">
        <f>ROUND(I119*H119,2)</f>
        <v>0</v>
      </c>
      <c r="K119" s="207" t="s">
        <v>144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0.016</v>
      </c>
      <c r="T119" s="215">
        <f>S119*H119</f>
        <v>1.0512000000000001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176</v>
      </c>
      <c r="AT119" s="216" t="s">
        <v>128</v>
      </c>
      <c r="AU119" s="216" t="s">
        <v>133</v>
      </c>
      <c r="AY119" s="18" t="s">
        <v>125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133</v>
      </c>
      <c r="BK119" s="217">
        <f>ROUND(I119*H119,2)</f>
        <v>0</v>
      </c>
      <c r="BL119" s="18" t="s">
        <v>176</v>
      </c>
      <c r="BM119" s="216" t="s">
        <v>192</v>
      </c>
    </row>
    <row r="120" s="14" customFormat="1">
      <c r="A120" s="14"/>
      <c r="B120" s="229"/>
      <c r="C120" s="230"/>
      <c r="D120" s="220" t="s">
        <v>135</v>
      </c>
      <c r="E120" s="231" t="s">
        <v>19</v>
      </c>
      <c r="F120" s="232" t="s">
        <v>193</v>
      </c>
      <c r="G120" s="230"/>
      <c r="H120" s="233">
        <v>65.700000000000003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135</v>
      </c>
      <c r="AU120" s="239" t="s">
        <v>133</v>
      </c>
      <c r="AV120" s="14" t="s">
        <v>133</v>
      </c>
      <c r="AW120" s="14" t="s">
        <v>35</v>
      </c>
      <c r="AX120" s="14" t="s">
        <v>73</v>
      </c>
      <c r="AY120" s="239" t="s">
        <v>125</v>
      </c>
    </row>
    <row r="121" s="15" customFormat="1">
      <c r="A121" s="15"/>
      <c r="B121" s="240"/>
      <c r="C121" s="241"/>
      <c r="D121" s="220" t="s">
        <v>135</v>
      </c>
      <c r="E121" s="242" t="s">
        <v>19</v>
      </c>
      <c r="F121" s="243" t="s">
        <v>138</v>
      </c>
      <c r="G121" s="241"/>
      <c r="H121" s="244">
        <v>65.700000000000003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0" t="s">
        <v>135</v>
      </c>
      <c r="AU121" s="250" t="s">
        <v>133</v>
      </c>
      <c r="AV121" s="15" t="s">
        <v>132</v>
      </c>
      <c r="AW121" s="15" t="s">
        <v>35</v>
      </c>
      <c r="AX121" s="15" t="s">
        <v>81</v>
      </c>
      <c r="AY121" s="250" t="s">
        <v>125</v>
      </c>
    </row>
    <row r="122" s="2" customFormat="1" ht="16.5" customHeight="1">
      <c r="A122" s="39"/>
      <c r="B122" s="40"/>
      <c r="C122" s="205" t="s">
        <v>194</v>
      </c>
      <c r="D122" s="205" t="s">
        <v>128</v>
      </c>
      <c r="E122" s="206" t="s">
        <v>195</v>
      </c>
      <c r="F122" s="207" t="s">
        <v>196</v>
      </c>
      <c r="G122" s="208" t="s">
        <v>191</v>
      </c>
      <c r="H122" s="209">
        <v>65.700000000000003</v>
      </c>
      <c r="I122" s="210"/>
      <c r="J122" s="211">
        <f>ROUND(I122*H122,2)</f>
        <v>0</v>
      </c>
      <c r="K122" s="207" t="s">
        <v>144</v>
      </c>
      <c r="L122" s="45"/>
      <c r="M122" s="212" t="s">
        <v>19</v>
      </c>
      <c r="N122" s="213" t="s">
        <v>45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0.0030000000000000001</v>
      </c>
      <c r="T122" s="215">
        <f>S122*H122</f>
        <v>0.19710000000000003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176</v>
      </c>
      <c r="AT122" s="216" t="s">
        <v>128</v>
      </c>
      <c r="AU122" s="216" t="s">
        <v>133</v>
      </c>
      <c r="AY122" s="18" t="s">
        <v>125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133</v>
      </c>
      <c r="BK122" s="217">
        <f>ROUND(I122*H122,2)</f>
        <v>0</v>
      </c>
      <c r="BL122" s="18" t="s">
        <v>176</v>
      </c>
      <c r="BM122" s="216" t="s">
        <v>197</v>
      </c>
    </row>
    <row r="123" s="14" customFormat="1">
      <c r="A123" s="14"/>
      <c r="B123" s="229"/>
      <c r="C123" s="230"/>
      <c r="D123" s="220" t="s">
        <v>135</v>
      </c>
      <c r="E123" s="231" t="s">
        <v>19</v>
      </c>
      <c r="F123" s="232" t="s">
        <v>193</v>
      </c>
      <c r="G123" s="230"/>
      <c r="H123" s="233">
        <v>65.700000000000003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135</v>
      </c>
      <c r="AU123" s="239" t="s">
        <v>133</v>
      </c>
      <c r="AV123" s="14" t="s">
        <v>133</v>
      </c>
      <c r="AW123" s="14" t="s">
        <v>35</v>
      </c>
      <c r="AX123" s="14" t="s">
        <v>73</v>
      </c>
      <c r="AY123" s="239" t="s">
        <v>125</v>
      </c>
    </row>
    <row r="124" s="15" customFormat="1">
      <c r="A124" s="15"/>
      <c r="B124" s="240"/>
      <c r="C124" s="241"/>
      <c r="D124" s="220" t="s">
        <v>135</v>
      </c>
      <c r="E124" s="242" t="s">
        <v>19</v>
      </c>
      <c r="F124" s="243" t="s">
        <v>138</v>
      </c>
      <c r="G124" s="241"/>
      <c r="H124" s="244">
        <v>65.700000000000003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0" t="s">
        <v>135</v>
      </c>
      <c r="AU124" s="250" t="s">
        <v>133</v>
      </c>
      <c r="AV124" s="15" t="s">
        <v>132</v>
      </c>
      <c r="AW124" s="15" t="s">
        <v>35</v>
      </c>
      <c r="AX124" s="15" t="s">
        <v>81</v>
      </c>
      <c r="AY124" s="250" t="s">
        <v>125</v>
      </c>
    </row>
    <row r="125" s="2" customFormat="1" ht="21.75" customHeight="1">
      <c r="A125" s="39"/>
      <c r="B125" s="40"/>
      <c r="C125" s="205" t="s">
        <v>198</v>
      </c>
      <c r="D125" s="205" t="s">
        <v>128</v>
      </c>
      <c r="E125" s="206" t="s">
        <v>199</v>
      </c>
      <c r="F125" s="207" t="s">
        <v>200</v>
      </c>
      <c r="G125" s="208" t="s">
        <v>191</v>
      </c>
      <c r="H125" s="209">
        <v>65.700000000000003</v>
      </c>
      <c r="I125" s="210"/>
      <c r="J125" s="211">
        <f>ROUND(I125*H125,2)</f>
        <v>0</v>
      </c>
      <c r="K125" s="207" t="s">
        <v>144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0.00040000000000000002</v>
      </c>
      <c r="R125" s="214">
        <f>Q125*H125</f>
        <v>0.026280000000000001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176</v>
      </c>
      <c r="AT125" s="216" t="s">
        <v>128</v>
      </c>
      <c r="AU125" s="216" t="s">
        <v>133</v>
      </c>
      <c r="AY125" s="18" t="s">
        <v>125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133</v>
      </c>
      <c r="BK125" s="217">
        <f>ROUND(I125*H125,2)</f>
        <v>0</v>
      </c>
      <c r="BL125" s="18" t="s">
        <v>176</v>
      </c>
      <c r="BM125" s="216" t="s">
        <v>201</v>
      </c>
    </row>
    <row r="126" s="14" customFormat="1">
      <c r="A126" s="14"/>
      <c r="B126" s="229"/>
      <c r="C126" s="230"/>
      <c r="D126" s="220" t="s">
        <v>135</v>
      </c>
      <c r="E126" s="231" t="s">
        <v>19</v>
      </c>
      <c r="F126" s="232" t="s">
        <v>193</v>
      </c>
      <c r="G126" s="230"/>
      <c r="H126" s="233">
        <v>65.700000000000003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135</v>
      </c>
      <c r="AU126" s="239" t="s">
        <v>133</v>
      </c>
      <c r="AV126" s="14" t="s">
        <v>133</v>
      </c>
      <c r="AW126" s="14" t="s">
        <v>35</v>
      </c>
      <c r="AX126" s="14" t="s">
        <v>73</v>
      </c>
      <c r="AY126" s="239" t="s">
        <v>125</v>
      </c>
    </row>
    <row r="127" s="15" customFormat="1">
      <c r="A127" s="15"/>
      <c r="B127" s="240"/>
      <c r="C127" s="241"/>
      <c r="D127" s="220" t="s">
        <v>135</v>
      </c>
      <c r="E127" s="242" t="s">
        <v>19</v>
      </c>
      <c r="F127" s="243" t="s">
        <v>138</v>
      </c>
      <c r="G127" s="241"/>
      <c r="H127" s="244">
        <v>65.700000000000003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0" t="s">
        <v>135</v>
      </c>
      <c r="AU127" s="250" t="s">
        <v>133</v>
      </c>
      <c r="AV127" s="15" t="s">
        <v>132</v>
      </c>
      <c r="AW127" s="15" t="s">
        <v>35</v>
      </c>
      <c r="AX127" s="15" t="s">
        <v>81</v>
      </c>
      <c r="AY127" s="250" t="s">
        <v>125</v>
      </c>
    </row>
    <row r="128" s="2" customFormat="1" ht="16.5" customHeight="1">
      <c r="A128" s="39"/>
      <c r="B128" s="40"/>
      <c r="C128" s="205" t="s">
        <v>202</v>
      </c>
      <c r="D128" s="205" t="s">
        <v>128</v>
      </c>
      <c r="E128" s="206" t="s">
        <v>203</v>
      </c>
      <c r="F128" s="207" t="s">
        <v>204</v>
      </c>
      <c r="G128" s="208" t="s">
        <v>205</v>
      </c>
      <c r="H128" s="209">
        <v>280.50299999999999</v>
      </c>
      <c r="I128" s="210"/>
      <c r="J128" s="211">
        <f>ROUND(I128*H128,2)</f>
        <v>0</v>
      </c>
      <c r="K128" s="207" t="s">
        <v>144</v>
      </c>
      <c r="L128" s="45"/>
      <c r="M128" s="212" t="s">
        <v>19</v>
      </c>
      <c r="N128" s="213" t="s">
        <v>45</v>
      </c>
      <c r="O128" s="85"/>
      <c r="P128" s="214">
        <f>O128*H128</f>
        <v>0</v>
      </c>
      <c r="Q128" s="214">
        <v>6.9999999999999994E-05</v>
      </c>
      <c r="R128" s="214">
        <f>Q128*H128</f>
        <v>0.019635209999999997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176</v>
      </c>
      <c r="AT128" s="216" t="s">
        <v>128</v>
      </c>
      <c r="AU128" s="216" t="s">
        <v>133</v>
      </c>
      <c r="AY128" s="18" t="s">
        <v>125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133</v>
      </c>
      <c r="BK128" s="217">
        <f>ROUND(I128*H128,2)</f>
        <v>0</v>
      </c>
      <c r="BL128" s="18" t="s">
        <v>176</v>
      </c>
      <c r="BM128" s="216" t="s">
        <v>206</v>
      </c>
    </row>
    <row r="129" s="13" customFormat="1">
      <c r="A129" s="13"/>
      <c r="B129" s="218"/>
      <c r="C129" s="219"/>
      <c r="D129" s="220" t="s">
        <v>135</v>
      </c>
      <c r="E129" s="221" t="s">
        <v>19</v>
      </c>
      <c r="F129" s="222" t="s">
        <v>207</v>
      </c>
      <c r="G129" s="219"/>
      <c r="H129" s="221" t="s">
        <v>19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135</v>
      </c>
      <c r="AU129" s="228" t="s">
        <v>133</v>
      </c>
      <c r="AV129" s="13" t="s">
        <v>81</v>
      </c>
      <c r="AW129" s="13" t="s">
        <v>35</v>
      </c>
      <c r="AX129" s="13" t="s">
        <v>73</v>
      </c>
      <c r="AY129" s="228" t="s">
        <v>125</v>
      </c>
    </row>
    <row r="130" s="14" customFormat="1">
      <c r="A130" s="14"/>
      <c r="B130" s="229"/>
      <c r="C130" s="230"/>
      <c r="D130" s="220" t="s">
        <v>135</v>
      </c>
      <c r="E130" s="231" t="s">
        <v>19</v>
      </c>
      <c r="F130" s="232" t="s">
        <v>208</v>
      </c>
      <c r="G130" s="230"/>
      <c r="H130" s="233">
        <v>78.478999999999999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135</v>
      </c>
      <c r="AU130" s="239" t="s">
        <v>133</v>
      </c>
      <c r="AV130" s="14" t="s">
        <v>133</v>
      </c>
      <c r="AW130" s="14" t="s">
        <v>35</v>
      </c>
      <c r="AX130" s="14" t="s">
        <v>73</v>
      </c>
      <c r="AY130" s="239" t="s">
        <v>125</v>
      </c>
    </row>
    <row r="131" s="14" customFormat="1">
      <c r="A131" s="14"/>
      <c r="B131" s="229"/>
      <c r="C131" s="230"/>
      <c r="D131" s="220" t="s">
        <v>135</v>
      </c>
      <c r="E131" s="231" t="s">
        <v>19</v>
      </c>
      <c r="F131" s="232" t="s">
        <v>209</v>
      </c>
      <c r="G131" s="230"/>
      <c r="H131" s="233">
        <v>59.768000000000001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9" t="s">
        <v>135</v>
      </c>
      <c r="AU131" s="239" t="s">
        <v>133</v>
      </c>
      <c r="AV131" s="14" t="s">
        <v>133</v>
      </c>
      <c r="AW131" s="14" t="s">
        <v>35</v>
      </c>
      <c r="AX131" s="14" t="s">
        <v>73</v>
      </c>
      <c r="AY131" s="239" t="s">
        <v>125</v>
      </c>
    </row>
    <row r="132" s="14" customFormat="1">
      <c r="A132" s="14"/>
      <c r="B132" s="229"/>
      <c r="C132" s="230"/>
      <c r="D132" s="220" t="s">
        <v>135</v>
      </c>
      <c r="E132" s="231" t="s">
        <v>19</v>
      </c>
      <c r="F132" s="232" t="s">
        <v>208</v>
      </c>
      <c r="G132" s="230"/>
      <c r="H132" s="233">
        <v>78.478999999999999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135</v>
      </c>
      <c r="AU132" s="239" t="s">
        <v>133</v>
      </c>
      <c r="AV132" s="14" t="s">
        <v>133</v>
      </c>
      <c r="AW132" s="14" t="s">
        <v>35</v>
      </c>
      <c r="AX132" s="14" t="s">
        <v>73</v>
      </c>
      <c r="AY132" s="239" t="s">
        <v>125</v>
      </c>
    </row>
    <row r="133" s="13" customFormat="1">
      <c r="A133" s="13"/>
      <c r="B133" s="218"/>
      <c r="C133" s="219"/>
      <c r="D133" s="220" t="s">
        <v>135</v>
      </c>
      <c r="E133" s="221" t="s">
        <v>19</v>
      </c>
      <c r="F133" s="222" t="s">
        <v>210</v>
      </c>
      <c r="G133" s="219"/>
      <c r="H133" s="221" t="s">
        <v>19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135</v>
      </c>
      <c r="AU133" s="228" t="s">
        <v>133</v>
      </c>
      <c r="AV133" s="13" t="s">
        <v>81</v>
      </c>
      <c r="AW133" s="13" t="s">
        <v>35</v>
      </c>
      <c r="AX133" s="13" t="s">
        <v>73</v>
      </c>
      <c r="AY133" s="228" t="s">
        <v>125</v>
      </c>
    </row>
    <row r="134" s="14" customFormat="1">
      <c r="A134" s="14"/>
      <c r="B134" s="229"/>
      <c r="C134" s="230"/>
      <c r="D134" s="220" t="s">
        <v>135</v>
      </c>
      <c r="E134" s="231" t="s">
        <v>19</v>
      </c>
      <c r="F134" s="232" t="s">
        <v>211</v>
      </c>
      <c r="G134" s="230"/>
      <c r="H134" s="233">
        <v>12.060000000000001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9" t="s">
        <v>135</v>
      </c>
      <c r="AU134" s="239" t="s">
        <v>133</v>
      </c>
      <c r="AV134" s="14" t="s">
        <v>133</v>
      </c>
      <c r="AW134" s="14" t="s">
        <v>35</v>
      </c>
      <c r="AX134" s="14" t="s">
        <v>73</v>
      </c>
      <c r="AY134" s="239" t="s">
        <v>125</v>
      </c>
    </row>
    <row r="135" s="13" customFormat="1">
      <c r="A135" s="13"/>
      <c r="B135" s="218"/>
      <c r="C135" s="219"/>
      <c r="D135" s="220" t="s">
        <v>135</v>
      </c>
      <c r="E135" s="221" t="s">
        <v>19</v>
      </c>
      <c r="F135" s="222" t="s">
        <v>212</v>
      </c>
      <c r="G135" s="219"/>
      <c r="H135" s="221" t="s">
        <v>19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135</v>
      </c>
      <c r="AU135" s="228" t="s">
        <v>133</v>
      </c>
      <c r="AV135" s="13" t="s">
        <v>81</v>
      </c>
      <c r="AW135" s="13" t="s">
        <v>35</v>
      </c>
      <c r="AX135" s="13" t="s">
        <v>73</v>
      </c>
      <c r="AY135" s="228" t="s">
        <v>125</v>
      </c>
    </row>
    <row r="136" s="14" customFormat="1">
      <c r="A136" s="14"/>
      <c r="B136" s="229"/>
      <c r="C136" s="230"/>
      <c r="D136" s="220" t="s">
        <v>135</v>
      </c>
      <c r="E136" s="231" t="s">
        <v>19</v>
      </c>
      <c r="F136" s="232" t="s">
        <v>213</v>
      </c>
      <c r="G136" s="230"/>
      <c r="H136" s="233">
        <v>4.5309999999999997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135</v>
      </c>
      <c r="AU136" s="239" t="s">
        <v>133</v>
      </c>
      <c r="AV136" s="14" t="s">
        <v>133</v>
      </c>
      <c r="AW136" s="14" t="s">
        <v>35</v>
      </c>
      <c r="AX136" s="14" t="s">
        <v>73</v>
      </c>
      <c r="AY136" s="239" t="s">
        <v>125</v>
      </c>
    </row>
    <row r="137" s="13" customFormat="1">
      <c r="A137" s="13"/>
      <c r="B137" s="218"/>
      <c r="C137" s="219"/>
      <c r="D137" s="220" t="s">
        <v>135</v>
      </c>
      <c r="E137" s="221" t="s">
        <v>19</v>
      </c>
      <c r="F137" s="222" t="s">
        <v>214</v>
      </c>
      <c r="G137" s="219"/>
      <c r="H137" s="221" t="s">
        <v>19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8" t="s">
        <v>135</v>
      </c>
      <c r="AU137" s="228" t="s">
        <v>133</v>
      </c>
      <c r="AV137" s="13" t="s">
        <v>81</v>
      </c>
      <c r="AW137" s="13" t="s">
        <v>35</v>
      </c>
      <c r="AX137" s="13" t="s">
        <v>73</v>
      </c>
      <c r="AY137" s="228" t="s">
        <v>125</v>
      </c>
    </row>
    <row r="138" s="14" customFormat="1">
      <c r="A138" s="14"/>
      <c r="B138" s="229"/>
      <c r="C138" s="230"/>
      <c r="D138" s="220" t="s">
        <v>135</v>
      </c>
      <c r="E138" s="231" t="s">
        <v>19</v>
      </c>
      <c r="F138" s="232" t="s">
        <v>215</v>
      </c>
      <c r="G138" s="230"/>
      <c r="H138" s="233">
        <v>47.186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9" t="s">
        <v>135</v>
      </c>
      <c r="AU138" s="239" t="s">
        <v>133</v>
      </c>
      <c r="AV138" s="14" t="s">
        <v>133</v>
      </c>
      <c r="AW138" s="14" t="s">
        <v>35</v>
      </c>
      <c r="AX138" s="14" t="s">
        <v>73</v>
      </c>
      <c r="AY138" s="239" t="s">
        <v>125</v>
      </c>
    </row>
    <row r="139" s="15" customFormat="1">
      <c r="A139" s="15"/>
      <c r="B139" s="240"/>
      <c r="C139" s="241"/>
      <c r="D139" s="220" t="s">
        <v>135</v>
      </c>
      <c r="E139" s="242" t="s">
        <v>19</v>
      </c>
      <c r="F139" s="243" t="s">
        <v>138</v>
      </c>
      <c r="G139" s="241"/>
      <c r="H139" s="244">
        <v>280.50299999999999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0" t="s">
        <v>135</v>
      </c>
      <c r="AU139" s="250" t="s">
        <v>133</v>
      </c>
      <c r="AV139" s="15" t="s">
        <v>132</v>
      </c>
      <c r="AW139" s="15" t="s">
        <v>35</v>
      </c>
      <c r="AX139" s="15" t="s">
        <v>81</v>
      </c>
      <c r="AY139" s="250" t="s">
        <v>125</v>
      </c>
    </row>
    <row r="140" s="2" customFormat="1" ht="16.5" customHeight="1">
      <c r="A140" s="39"/>
      <c r="B140" s="40"/>
      <c r="C140" s="251" t="s">
        <v>8</v>
      </c>
      <c r="D140" s="251" t="s">
        <v>216</v>
      </c>
      <c r="E140" s="252" t="s">
        <v>217</v>
      </c>
      <c r="F140" s="253" t="s">
        <v>218</v>
      </c>
      <c r="G140" s="254" t="s">
        <v>143</v>
      </c>
      <c r="H140" s="255">
        <v>0.23799999999999999</v>
      </c>
      <c r="I140" s="256"/>
      <c r="J140" s="257">
        <f>ROUND(I140*H140,2)</f>
        <v>0</v>
      </c>
      <c r="K140" s="253" t="s">
        <v>144</v>
      </c>
      <c r="L140" s="258"/>
      <c r="M140" s="259" t="s">
        <v>19</v>
      </c>
      <c r="N140" s="260" t="s">
        <v>45</v>
      </c>
      <c r="O140" s="85"/>
      <c r="P140" s="214">
        <f>O140*H140</f>
        <v>0</v>
      </c>
      <c r="Q140" s="214">
        <v>1</v>
      </c>
      <c r="R140" s="214">
        <f>Q140*H140</f>
        <v>0.23799999999999999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219</v>
      </c>
      <c r="AT140" s="216" t="s">
        <v>216</v>
      </c>
      <c r="AU140" s="216" t="s">
        <v>133</v>
      </c>
      <c r="AY140" s="18" t="s">
        <v>125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133</v>
      </c>
      <c r="BK140" s="217">
        <f>ROUND(I140*H140,2)</f>
        <v>0</v>
      </c>
      <c r="BL140" s="18" t="s">
        <v>176</v>
      </c>
      <c r="BM140" s="216" t="s">
        <v>220</v>
      </c>
    </row>
    <row r="141" s="14" customFormat="1">
      <c r="A141" s="14"/>
      <c r="B141" s="229"/>
      <c r="C141" s="230"/>
      <c r="D141" s="220" t="s">
        <v>135</v>
      </c>
      <c r="E141" s="231" t="s">
        <v>19</v>
      </c>
      <c r="F141" s="232" t="s">
        <v>221</v>
      </c>
      <c r="G141" s="230"/>
      <c r="H141" s="233">
        <v>0.078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9" t="s">
        <v>135</v>
      </c>
      <c r="AU141" s="239" t="s">
        <v>133</v>
      </c>
      <c r="AV141" s="14" t="s">
        <v>133</v>
      </c>
      <c r="AW141" s="14" t="s">
        <v>35</v>
      </c>
      <c r="AX141" s="14" t="s">
        <v>73</v>
      </c>
      <c r="AY141" s="239" t="s">
        <v>125</v>
      </c>
    </row>
    <row r="142" s="14" customFormat="1">
      <c r="A142" s="14"/>
      <c r="B142" s="229"/>
      <c r="C142" s="230"/>
      <c r="D142" s="220" t="s">
        <v>135</v>
      </c>
      <c r="E142" s="231" t="s">
        <v>19</v>
      </c>
      <c r="F142" s="232" t="s">
        <v>222</v>
      </c>
      <c r="G142" s="230"/>
      <c r="H142" s="233">
        <v>0.059999999999999998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9" t="s">
        <v>135</v>
      </c>
      <c r="AU142" s="239" t="s">
        <v>133</v>
      </c>
      <c r="AV142" s="14" t="s">
        <v>133</v>
      </c>
      <c r="AW142" s="14" t="s">
        <v>35</v>
      </c>
      <c r="AX142" s="14" t="s">
        <v>73</v>
      </c>
      <c r="AY142" s="239" t="s">
        <v>125</v>
      </c>
    </row>
    <row r="143" s="14" customFormat="1">
      <c r="A143" s="14"/>
      <c r="B143" s="229"/>
      <c r="C143" s="230"/>
      <c r="D143" s="220" t="s">
        <v>135</v>
      </c>
      <c r="E143" s="231" t="s">
        <v>19</v>
      </c>
      <c r="F143" s="232" t="s">
        <v>221</v>
      </c>
      <c r="G143" s="230"/>
      <c r="H143" s="233">
        <v>0.078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135</v>
      </c>
      <c r="AU143" s="239" t="s">
        <v>133</v>
      </c>
      <c r="AV143" s="14" t="s">
        <v>133</v>
      </c>
      <c r="AW143" s="14" t="s">
        <v>35</v>
      </c>
      <c r="AX143" s="14" t="s">
        <v>73</v>
      </c>
      <c r="AY143" s="239" t="s">
        <v>125</v>
      </c>
    </row>
    <row r="144" s="15" customFormat="1">
      <c r="A144" s="15"/>
      <c r="B144" s="240"/>
      <c r="C144" s="241"/>
      <c r="D144" s="220" t="s">
        <v>135</v>
      </c>
      <c r="E144" s="242" t="s">
        <v>19</v>
      </c>
      <c r="F144" s="243" t="s">
        <v>138</v>
      </c>
      <c r="G144" s="241"/>
      <c r="H144" s="244">
        <v>0.21600000000000003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0" t="s">
        <v>135</v>
      </c>
      <c r="AU144" s="250" t="s">
        <v>133</v>
      </c>
      <c r="AV144" s="15" t="s">
        <v>132</v>
      </c>
      <c r="AW144" s="15" t="s">
        <v>35</v>
      </c>
      <c r="AX144" s="15" t="s">
        <v>73</v>
      </c>
      <c r="AY144" s="250" t="s">
        <v>125</v>
      </c>
    </row>
    <row r="145" s="14" customFormat="1">
      <c r="A145" s="14"/>
      <c r="B145" s="229"/>
      <c r="C145" s="230"/>
      <c r="D145" s="220" t="s">
        <v>135</v>
      </c>
      <c r="E145" s="231" t="s">
        <v>19</v>
      </c>
      <c r="F145" s="232" t="s">
        <v>223</v>
      </c>
      <c r="G145" s="230"/>
      <c r="H145" s="233">
        <v>0.23799999999999999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135</v>
      </c>
      <c r="AU145" s="239" t="s">
        <v>133</v>
      </c>
      <c r="AV145" s="14" t="s">
        <v>133</v>
      </c>
      <c r="AW145" s="14" t="s">
        <v>35</v>
      </c>
      <c r="AX145" s="14" t="s">
        <v>81</v>
      </c>
      <c r="AY145" s="239" t="s">
        <v>125</v>
      </c>
    </row>
    <row r="146" s="2" customFormat="1" ht="16.5" customHeight="1">
      <c r="A146" s="39"/>
      <c r="B146" s="40"/>
      <c r="C146" s="251" t="s">
        <v>176</v>
      </c>
      <c r="D146" s="251" t="s">
        <v>216</v>
      </c>
      <c r="E146" s="252" t="s">
        <v>224</v>
      </c>
      <c r="F146" s="253" t="s">
        <v>225</v>
      </c>
      <c r="G146" s="254" t="s">
        <v>143</v>
      </c>
      <c r="H146" s="255">
        <v>0.012999999999999999</v>
      </c>
      <c r="I146" s="256"/>
      <c r="J146" s="257">
        <f>ROUND(I146*H146,2)</f>
        <v>0</v>
      </c>
      <c r="K146" s="253" t="s">
        <v>19</v>
      </c>
      <c r="L146" s="258"/>
      <c r="M146" s="259" t="s">
        <v>19</v>
      </c>
      <c r="N146" s="260" t="s">
        <v>45</v>
      </c>
      <c r="O146" s="85"/>
      <c r="P146" s="214">
        <f>O146*H146</f>
        <v>0</v>
      </c>
      <c r="Q146" s="214">
        <v>1</v>
      </c>
      <c r="R146" s="214">
        <f>Q146*H146</f>
        <v>0.012999999999999999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219</v>
      </c>
      <c r="AT146" s="216" t="s">
        <v>216</v>
      </c>
      <c r="AU146" s="216" t="s">
        <v>133</v>
      </c>
      <c r="AY146" s="18" t="s">
        <v>125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133</v>
      </c>
      <c r="BK146" s="217">
        <f>ROUND(I146*H146,2)</f>
        <v>0</v>
      </c>
      <c r="BL146" s="18" t="s">
        <v>176</v>
      </c>
      <c r="BM146" s="216" t="s">
        <v>226</v>
      </c>
    </row>
    <row r="147" s="14" customFormat="1">
      <c r="A147" s="14"/>
      <c r="B147" s="229"/>
      <c r="C147" s="230"/>
      <c r="D147" s="220" t="s">
        <v>135</v>
      </c>
      <c r="E147" s="231" t="s">
        <v>19</v>
      </c>
      <c r="F147" s="232" t="s">
        <v>227</v>
      </c>
      <c r="G147" s="230"/>
      <c r="H147" s="233">
        <v>0.012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135</v>
      </c>
      <c r="AU147" s="239" t="s">
        <v>133</v>
      </c>
      <c r="AV147" s="14" t="s">
        <v>133</v>
      </c>
      <c r="AW147" s="14" t="s">
        <v>35</v>
      </c>
      <c r="AX147" s="14" t="s">
        <v>73</v>
      </c>
      <c r="AY147" s="239" t="s">
        <v>125</v>
      </c>
    </row>
    <row r="148" s="15" customFormat="1">
      <c r="A148" s="15"/>
      <c r="B148" s="240"/>
      <c r="C148" s="241"/>
      <c r="D148" s="220" t="s">
        <v>135</v>
      </c>
      <c r="E148" s="242" t="s">
        <v>19</v>
      </c>
      <c r="F148" s="243" t="s">
        <v>138</v>
      </c>
      <c r="G148" s="241"/>
      <c r="H148" s="244">
        <v>0.012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0" t="s">
        <v>135</v>
      </c>
      <c r="AU148" s="250" t="s">
        <v>133</v>
      </c>
      <c r="AV148" s="15" t="s">
        <v>132</v>
      </c>
      <c r="AW148" s="15" t="s">
        <v>35</v>
      </c>
      <c r="AX148" s="15" t="s">
        <v>73</v>
      </c>
      <c r="AY148" s="250" t="s">
        <v>125</v>
      </c>
    </row>
    <row r="149" s="14" customFormat="1">
      <c r="A149" s="14"/>
      <c r="B149" s="229"/>
      <c r="C149" s="230"/>
      <c r="D149" s="220" t="s">
        <v>135</v>
      </c>
      <c r="E149" s="231" t="s">
        <v>19</v>
      </c>
      <c r="F149" s="232" t="s">
        <v>228</v>
      </c>
      <c r="G149" s="230"/>
      <c r="H149" s="233">
        <v>0.012999999999999999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135</v>
      </c>
      <c r="AU149" s="239" t="s">
        <v>133</v>
      </c>
      <c r="AV149" s="14" t="s">
        <v>133</v>
      </c>
      <c r="AW149" s="14" t="s">
        <v>35</v>
      </c>
      <c r="AX149" s="14" t="s">
        <v>81</v>
      </c>
      <c r="AY149" s="239" t="s">
        <v>125</v>
      </c>
    </row>
    <row r="150" s="2" customFormat="1" ht="16.5" customHeight="1">
      <c r="A150" s="39"/>
      <c r="B150" s="40"/>
      <c r="C150" s="251" t="s">
        <v>229</v>
      </c>
      <c r="D150" s="251" t="s">
        <v>216</v>
      </c>
      <c r="E150" s="252" t="s">
        <v>230</v>
      </c>
      <c r="F150" s="253" t="s">
        <v>231</v>
      </c>
      <c r="G150" s="254" t="s">
        <v>143</v>
      </c>
      <c r="H150" s="255">
        <v>0.0060000000000000001</v>
      </c>
      <c r="I150" s="256"/>
      <c r="J150" s="257">
        <f>ROUND(I150*H150,2)</f>
        <v>0</v>
      </c>
      <c r="K150" s="253" t="s">
        <v>144</v>
      </c>
      <c r="L150" s="258"/>
      <c r="M150" s="259" t="s">
        <v>19</v>
      </c>
      <c r="N150" s="260" t="s">
        <v>45</v>
      </c>
      <c r="O150" s="85"/>
      <c r="P150" s="214">
        <f>O150*H150</f>
        <v>0</v>
      </c>
      <c r="Q150" s="214">
        <v>1</v>
      </c>
      <c r="R150" s="214">
        <f>Q150*H150</f>
        <v>0.0060000000000000001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219</v>
      </c>
      <c r="AT150" s="216" t="s">
        <v>216</v>
      </c>
      <c r="AU150" s="216" t="s">
        <v>133</v>
      </c>
      <c r="AY150" s="18" t="s">
        <v>125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133</v>
      </c>
      <c r="BK150" s="217">
        <f>ROUND(I150*H150,2)</f>
        <v>0</v>
      </c>
      <c r="BL150" s="18" t="s">
        <v>176</v>
      </c>
      <c r="BM150" s="216" t="s">
        <v>232</v>
      </c>
    </row>
    <row r="151" s="14" customFormat="1">
      <c r="A151" s="14"/>
      <c r="B151" s="229"/>
      <c r="C151" s="230"/>
      <c r="D151" s="220" t="s">
        <v>135</v>
      </c>
      <c r="E151" s="231" t="s">
        <v>19</v>
      </c>
      <c r="F151" s="232" t="s">
        <v>233</v>
      </c>
      <c r="G151" s="230"/>
      <c r="H151" s="233">
        <v>0.0050000000000000001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9" t="s">
        <v>135</v>
      </c>
      <c r="AU151" s="239" t="s">
        <v>133</v>
      </c>
      <c r="AV151" s="14" t="s">
        <v>133</v>
      </c>
      <c r="AW151" s="14" t="s">
        <v>35</v>
      </c>
      <c r="AX151" s="14" t="s">
        <v>73</v>
      </c>
      <c r="AY151" s="239" t="s">
        <v>125</v>
      </c>
    </row>
    <row r="152" s="15" customFormat="1">
      <c r="A152" s="15"/>
      <c r="B152" s="240"/>
      <c r="C152" s="241"/>
      <c r="D152" s="220" t="s">
        <v>135</v>
      </c>
      <c r="E152" s="242" t="s">
        <v>19</v>
      </c>
      <c r="F152" s="243" t="s">
        <v>138</v>
      </c>
      <c r="G152" s="241"/>
      <c r="H152" s="244">
        <v>0.0050000000000000001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0" t="s">
        <v>135</v>
      </c>
      <c r="AU152" s="250" t="s">
        <v>133</v>
      </c>
      <c r="AV152" s="15" t="s">
        <v>132</v>
      </c>
      <c r="AW152" s="15" t="s">
        <v>35</v>
      </c>
      <c r="AX152" s="15" t="s">
        <v>73</v>
      </c>
      <c r="AY152" s="250" t="s">
        <v>125</v>
      </c>
    </row>
    <row r="153" s="14" customFormat="1">
      <c r="A153" s="14"/>
      <c r="B153" s="229"/>
      <c r="C153" s="230"/>
      <c r="D153" s="220" t="s">
        <v>135</v>
      </c>
      <c r="E153" s="231" t="s">
        <v>19</v>
      </c>
      <c r="F153" s="232" t="s">
        <v>234</v>
      </c>
      <c r="G153" s="230"/>
      <c r="H153" s="233">
        <v>0.0060000000000000001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9" t="s">
        <v>135</v>
      </c>
      <c r="AU153" s="239" t="s">
        <v>133</v>
      </c>
      <c r="AV153" s="14" t="s">
        <v>133</v>
      </c>
      <c r="AW153" s="14" t="s">
        <v>35</v>
      </c>
      <c r="AX153" s="14" t="s">
        <v>81</v>
      </c>
      <c r="AY153" s="239" t="s">
        <v>125</v>
      </c>
    </row>
    <row r="154" s="2" customFormat="1" ht="16.5" customHeight="1">
      <c r="A154" s="39"/>
      <c r="B154" s="40"/>
      <c r="C154" s="251" t="s">
        <v>235</v>
      </c>
      <c r="D154" s="251" t="s">
        <v>216</v>
      </c>
      <c r="E154" s="252" t="s">
        <v>236</v>
      </c>
      <c r="F154" s="253" t="s">
        <v>237</v>
      </c>
      <c r="G154" s="254" t="s">
        <v>143</v>
      </c>
      <c r="H154" s="255">
        <v>0.051999999999999998</v>
      </c>
      <c r="I154" s="256"/>
      <c r="J154" s="257">
        <f>ROUND(I154*H154,2)</f>
        <v>0</v>
      </c>
      <c r="K154" s="253" t="s">
        <v>144</v>
      </c>
      <c r="L154" s="258"/>
      <c r="M154" s="259" t="s">
        <v>19</v>
      </c>
      <c r="N154" s="260" t="s">
        <v>45</v>
      </c>
      <c r="O154" s="85"/>
      <c r="P154" s="214">
        <f>O154*H154</f>
        <v>0</v>
      </c>
      <c r="Q154" s="214">
        <v>1</v>
      </c>
      <c r="R154" s="214">
        <f>Q154*H154</f>
        <v>0.051999999999999998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219</v>
      </c>
      <c r="AT154" s="216" t="s">
        <v>216</v>
      </c>
      <c r="AU154" s="216" t="s">
        <v>133</v>
      </c>
      <c r="AY154" s="18" t="s">
        <v>125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133</v>
      </c>
      <c r="BK154" s="217">
        <f>ROUND(I154*H154,2)</f>
        <v>0</v>
      </c>
      <c r="BL154" s="18" t="s">
        <v>176</v>
      </c>
      <c r="BM154" s="216" t="s">
        <v>238</v>
      </c>
    </row>
    <row r="155" s="14" customFormat="1">
      <c r="A155" s="14"/>
      <c r="B155" s="229"/>
      <c r="C155" s="230"/>
      <c r="D155" s="220" t="s">
        <v>135</v>
      </c>
      <c r="E155" s="231" t="s">
        <v>19</v>
      </c>
      <c r="F155" s="232" t="s">
        <v>239</v>
      </c>
      <c r="G155" s="230"/>
      <c r="H155" s="233">
        <v>0.047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9" t="s">
        <v>135</v>
      </c>
      <c r="AU155" s="239" t="s">
        <v>133</v>
      </c>
      <c r="AV155" s="14" t="s">
        <v>133</v>
      </c>
      <c r="AW155" s="14" t="s">
        <v>35</v>
      </c>
      <c r="AX155" s="14" t="s">
        <v>73</v>
      </c>
      <c r="AY155" s="239" t="s">
        <v>125</v>
      </c>
    </row>
    <row r="156" s="15" customFormat="1">
      <c r="A156" s="15"/>
      <c r="B156" s="240"/>
      <c r="C156" s="241"/>
      <c r="D156" s="220" t="s">
        <v>135</v>
      </c>
      <c r="E156" s="242" t="s">
        <v>19</v>
      </c>
      <c r="F156" s="243" t="s">
        <v>138</v>
      </c>
      <c r="G156" s="241"/>
      <c r="H156" s="244">
        <v>0.047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0" t="s">
        <v>135</v>
      </c>
      <c r="AU156" s="250" t="s">
        <v>133</v>
      </c>
      <c r="AV156" s="15" t="s">
        <v>132</v>
      </c>
      <c r="AW156" s="15" t="s">
        <v>35</v>
      </c>
      <c r="AX156" s="15" t="s">
        <v>73</v>
      </c>
      <c r="AY156" s="250" t="s">
        <v>125</v>
      </c>
    </row>
    <row r="157" s="14" customFormat="1">
      <c r="A157" s="14"/>
      <c r="B157" s="229"/>
      <c r="C157" s="230"/>
      <c r="D157" s="220" t="s">
        <v>135</v>
      </c>
      <c r="E157" s="231" t="s">
        <v>19</v>
      </c>
      <c r="F157" s="232" t="s">
        <v>240</v>
      </c>
      <c r="G157" s="230"/>
      <c r="H157" s="233">
        <v>0.051999999999999998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9" t="s">
        <v>135</v>
      </c>
      <c r="AU157" s="239" t="s">
        <v>133</v>
      </c>
      <c r="AV157" s="14" t="s">
        <v>133</v>
      </c>
      <c r="AW157" s="14" t="s">
        <v>35</v>
      </c>
      <c r="AX157" s="14" t="s">
        <v>81</v>
      </c>
      <c r="AY157" s="239" t="s">
        <v>125</v>
      </c>
    </row>
    <row r="158" s="2" customFormat="1" ht="16.5" customHeight="1">
      <c r="A158" s="39"/>
      <c r="B158" s="40"/>
      <c r="C158" s="205" t="s">
        <v>241</v>
      </c>
      <c r="D158" s="205" t="s">
        <v>128</v>
      </c>
      <c r="E158" s="206" t="s">
        <v>242</v>
      </c>
      <c r="F158" s="207" t="s">
        <v>243</v>
      </c>
      <c r="G158" s="208" t="s">
        <v>205</v>
      </c>
      <c r="H158" s="209">
        <v>46.665999999999997</v>
      </c>
      <c r="I158" s="210"/>
      <c r="J158" s="211">
        <f>ROUND(I158*H158,2)</f>
        <v>0</v>
      </c>
      <c r="K158" s="207" t="s">
        <v>144</v>
      </c>
      <c r="L158" s="45"/>
      <c r="M158" s="212" t="s">
        <v>19</v>
      </c>
      <c r="N158" s="213" t="s">
        <v>45</v>
      </c>
      <c r="O158" s="85"/>
      <c r="P158" s="214">
        <f>O158*H158</f>
        <v>0</v>
      </c>
      <c r="Q158" s="214">
        <v>6.0000000000000002E-05</v>
      </c>
      <c r="R158" s="214">
        <f>Q158*H158</f>
        <v>0.0027999599999999998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176</v>
      </c>
      <c r="AT158" s="216" t="s">
        <v>128</v>
      </c>
      <c r="AU158" s="216" t="s">
        <v>133</v>
      </c>
      <c r="AY158" s="18" t="s">
        <v>125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133</v>
      </c>
      <c r="BK158" s="217">
        <f>ROUND(I158*H158,2)</f>
        <v>0</v>
      </c>
      <c r="BL158" s="18" t="s">
        <v>176</v>
      </c>
      <c r="BM158" s="216" t="s">
        <v>244</v>
      </c>
    </row>
    <row r="159" s="13" customFormat="1">
      <c r="A159" s="13"/>
      <c r="B159" s="218"/>
      <c r="C159" s="219"/>
      <c r="D159" s="220" t="s">
        <v>135</v>
      </c>
      <c r="E159" s="221" t="s">
        <v>19</v>
      </c>
      <c r="F159" s="222" t="s">
        <v>245</v>
      </c>
      <c r="G159" s="219"/>
      <c r="H159" s="221" t="s">
        <v>19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135</v>
      </c>
      <c r="AU159" s="228" t="s">
        <v>133</v>
      </c>
      <c r="AV159" s="13" t="s">
        <v>81</v>
      </c>
      <c r="AW159" s="13" t="s">
        <v>35</v>
      </c>
      <c r="AX159" s="13" t="s">
        <v>73</v>
      </c>
      <c r="AY159" s="228" t="s">
        <v>125</v>
      </c>
    </row>
    <row r="160" s="14" customFormat="1">
      <c r="A160" s="14"/>
      <c r="B160" s="229"/>
      <c r="C160" s="230"/>
      <c r="D160" s="220" t="s">
        <v>135</v>
      </c>
      <c r="E160" s="231" t="s">
        <v>19</v>
      </c>
      <c r="F160" s="232" t="s">
        <v>246</v>
      </c>
      <c r="G160" s="230"/>
      <c r="H160" s="233">
        <v>26.462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9" t="s">
        <v>135</v>
      </c>
      <c r="AU160" s="239" t="s">
        <v>133</v>
      </c>
      <c r="AV160" s="14" t="s">
        <v>133</v>
      </c>
      <c r="AW160" s="14" t="s">
        <v>35</v>
      </c>
      <c r="AX160" s="14" t="s">
        <v>73</v>
      </c>
      <c r="AY160" s="239" t="s">
        <v>125</v>
      </c>
    </row>
    <row r="161" s="14" customFormat="1">
      <c r="A161" s="14"/>
      <c r="B161" s="229"/>
      <c r="C161" s="230"/>
      <c r="D161" s="220" t="s">
        <v>135</v>
      </c>
      <c r="E161" s="231" t="s">
        <v>19</v>
      </c>
      <c r="F161" s="232" t="s">
        <v>247</v>
      </c>
      <c r="G161" s="230"/>
      <c r="H161" s="233">
        <v>20.204000000000001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9" t="s">
        <v>135</v>
      </c>
      <c r="AU161" s="239" t="s">
        <v>133</v>
      </c>
      <c r="AV161" s="14" t="s">
        <v>133</v>
      </c>
      <c r="AW161" s="14" t="s">
        <v>35</v>
      </c>
      <c r="AX161" s="14" t="s">
        <v>73</v>
      </c>
      <c r="AY161" s="239" t="s">
        <v>125</v>
      </c>
    </row>
    <row r="162" s="15" customFormat="1">
      <c r="A162" s="15"/>
      <c r="B162" s="240"/>
      <c r="C162" s="241"/>
      <c r="D162" s="220" t="s">
        <v>135</v>
      </c>
      <c r="E162" s="242" t="s">
        <v>19</v>
      </c>
      <c r="F162" s="243" t="s">
        <v>138</v>
      </c>
      <c r="G162" s="241"/>
      <c r="H162" s="244">
        <v>46.665999999999997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0" t="s">
        <v>135</v>
      </c>
      <c r="AU162" s="250" t="s">
        <v>133</v>
      </c>
      <c r="AV162" s="15" t="s">
        <v>132</v>
      </c>
      <c r="AW162" s="15" t="s">
        <v>35</v>
      </c>
      <c r="AX162" s="15" t="s">
        <v>81</v>
      </c>
      <c r="AY162" s="250" t="s">
        <v>125</v>
      </c>
    </row>
    <row r="163" s="2" customFormat="1" ht="16.5" customHeight="1">
      <c r="A163" s="39"/>
      <c r="B163" s="40"/>
      <c r="C163" s="251" t="s">
        <v>248</v>
      </c>
      <c r="D163" s="251" t="s">
        <v>216</v>
      </c>
      <c r="E163" s="252" t="s">
        <v>249</v>
      </c>
      <c r="F163" s="253" t="s">
        <v>250</v>
      </c>
      <c r="G163" s="254" t="s">
        <v>143</v>
      </c>
      <c r="H163" s="255">
        <v>0.050999999999999997</v>
      </c>
      <c r="I163" s="256"/>
      <c r="J163" s="257">
        <f>ROUND(I163*H163,2)</f>
        <v>0</v>
      </c>
      <c r="K163" s="253" t="s">
        <v>144</v>
      </c>
      <c r="L163" s="258"/>
      <c r="M163" s="259" t="s">
        <v>19</v>
      </c>
      <c r="N163" s="260" t="s">
        <v>45</v>
      </c>
      <c r="O163" s="85"/>
      <c r="P163" s="214">
        <f>O163*H163</f>
        <v>0</v>
      </c>
      <c r="Q163" s="214">
        <v>1</v>
      </c>
      <c r="R163" s="214">
        <f>Q163*H163</f>
        <v>0.050999999999999997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219</v>
      </c>
      <c r="AT163" s="216" t="s">
        <v>216</v>
      </c>
      <c r="AU163" s="216" t="s">
        <v>133</v>
      </c>
      <c r="AY163" s="18" t="s">
        <v>125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133</v>
      </c>
      <c r="BK163" s="217">
        <f>ROUND(I163*H163,2)</f>
        <v>0</v>
      </c>
      <c r="BL163" s="18" t="s">
        <v>176</v>
      </c>
      <c r="BM163" s="216" t="s">
        <v>251</v>
      </c>
    </row>
    <row r="164" s="14" customFormat="1">
      <c r="A164" s="14"/>
      <c r="B164" s="229"/>
      <c r="C164" s="230"/>
      <c r="D164" s="220" t="s">
        <v>135</v>
      </c>
      <c r="E164" s="231" t="s">
        <v>19</v>
      </c>
      <c r="F164" s="232" t="s">
        <v>252</v>
      </c>
      <c r="G164" s="230"/>
      <c r="H164" s="233">
        <v>0.025999999999999999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9" t="s">
        <v>135</v>
      </c>
      <c r="AU164" s="239" t="s">
        <v>133</v>
      </c>
      <c r="AV164" s="14" t="s">
        <v>133</v>
      </c>
      <c r="AW164" s="14" t="s">
        <v>35</v>
      </c>
      <c r="AX164" s="14" t="s">
        <v>73</v>
      </c>
      <c r="AY164" s="239" t="s">
        <v>125</v>
      </c>
    </row>
    <row r="165" s="14" customFormat="1">
      <c r="A165" s="14"/>
      <c r="B165" s="229"/>
      <c r="C165" s="230"/>
      <c r="D165" s="220" t="s">
        <v>135</v>
      </c>
      <c r="E165" s="231" t="s">
        <v>19</v>
      </c>
      <c r="F165" s="232" t="s">
        <v>253</v>
      </c>
      <c r="G165" s="230"/>
      <c r="H165" s="233">
        <v>0.02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135</v>
      </c>
      <c r="AU165" s="239" t="s">
        <v>133</v>
      </c>
      <c r="AV165" s="14" t="s">
        <v>133</v>
      </c>
      <c r="AW165" s="14" t="s">
        <v>35</v>
      </c>
      <c r="AX165" s="14" t="s">
        <v>73</v>
      </c>
      <c r="AY165" s="239" t="s">
        <v>125</v>
      </c>
    </row>
    <row r="166" s="15" customFormat="1">
      <c r="A166" s="15"/>
      <c r="B166" s="240"/>
      <c r="C166" s="241"/>
      <c r="D166" s="220" t="s">
        <v>135</v>
      </c>
      <c r="E166" s="242" t="s">
        <v>19</v>
      </c>
      <c r="F166" s="243" t="s">
        <v>138</v>
      </c>
      <c r="G166" s="241"/>
      <c r="H166" s="244">
        <v>0.045999999999999999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0" t="s">
        <v>135</v>
      </c>
      <c r="AU166" s="250" t="s">
        <v>133</v>
      </c>
      <c r="AV166" s="15" t="s">
        <v>132</v>
      </c>
      <c r="AW166" s="15" t="s">
        <v>35</v>
      </c>
      <c r="AX166" s="15" t="s">
        <v>73</v>
      </c>
      <c r="AY166" s="250" t="s">
        <v>125</v>
      </c>
    </row>
    <row r="167" s="14" customFormat="1">
      <c r="A167" s="14"/>
      <c r="B167" s="229"/>
      <c r="C167" s="230"/>
      <c r="D167" s="220" t="s">
        <v>135</v>
      </c>
      <c r="E167" s="231" t="s">
        <v>19</v>
      </c>
      <c r="F167" s="232" t="s">
        <v>254</v>
      </c>
      <c r="G167" s="230"/>
      <c r="H167" s="233">
        <v>0.050999999999999997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9" t="s">
        <v>135</v>
      </c>
      <c r="AU167" s="239" t="s">
        <v>133</v>
      </c>
      <c r="AV167" s="14" t="s">
        <v>133</v>
      </c>
      <c r="AW167" s="14" t="s">
        <v>35</v>
      </c>
      <c r="AX167" s="14" t="s">
        <v>81</v>
      </c>
      <c r="AY167" s="239" t="s">
        <v>125</v>
      </c>
    </row>
    <row r="168" s="2" customFormat="1" ht="16.5" customHeight="1">
      <c r="A168" s="39"/>
      <c r="B168" s="40"/>
      <c r="C168" s="205" t="s">
        <v>7</v>
      </c>
      <c r="D168" s="205" t="s">
        <v>128</v>
      </c>
      <c r="E168" s="206" t="s">
        <v>255</v>
      </c>
      <c r="F168" s="207" t="s">
        <v>256</v>
      </c>
      <c r="G168" s="208" t="s">
        <v>205</v>
      </c>
      <c r="H168" s="209">
        <v>371.42399999999998</v>
      </c>
      <c r="I168" s="210"/>
      <c r="J168" s="211">
        <f>ROUND(I168*H168,2)</f>
        <v>0</v>
      </c>
      <c r="K168" s="207" t="s">
        <v>144</v>
      </c>
      <c r="L168" s="45"/>
      <c r="M168" s="212" t="s">
        <v>19</v>
      </c>
      <c r="N168" s="213" t="s">
        <v>45</v>
      </c>
      <c r="O168" s="85"/>
      <c r="P168" s="214">
        <f>O168*H168</f>
        <v>0</v>
      </c>
      <c r="Q168" s="214">
        <v>6.0000000000000002E-05</v>
      </c>
      <c r="R168" s="214">
        <f>Q168*H168</f>
        <v>0.02228544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176</v>
      </c>
      <c r="AT168" s="216" t="s">
        <v>128</v>
      </c>
      <c r="AU168" s="216" t="s">
        <v>133</v>
      </c>
      <c r="AY168" s="18" t="s">
        <v>125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133</v>
      </c>
      <c r="BK168" s="217">
        <f>ROUND(I168*H168,2)</f>
        <v>0</v>
      </c>
      <c r="BL168" s="18" t="s">
        <v>176</v>
      </c>
      <c r="BM168" s="216" t="s">
        <v>257</v>
      </c>
    </row>
    <row r="169" s="13" customFormat="1">
      <c r="A169" s="13"/>
      <c r="B169" s="218"/>
      <c r="C169" s="219"/>
      <c r="D169" s="220" t="s">
        <v>135</v>
      </c>
      <c r="E169" s="221" t="s">
        <v>19</v>
      </c>
      <c r="F169" s="222" t="s">
        <v>245</v>
      </c>
      <c r="G169" s="219"/>
      <c r="H169" s="221" t="s">
        <v>19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135</v>
      </c>
      <c r="AU169" s="228" t="s">
        <v>133</v>
      </c>
      <c r="AV169" s="13" t="s">
        <v>81</v>
      </c>
      <c r="AW169" s="13" t="s">
        <v>35</v>
      </c>
      <c r="AX169" s="13" t="s">
        <v>73</v>
      </c>
      <c r="AY169" s="228" t="s">
        <v>125</v>
      </c>
    </row>
    <row r="170" s="14" customFormat="1">
      <c r="A170" s="14"/>
      <c r="B170" s="229"/>
      <c r="C170" s="230"/>
      <c r="D170" s="220" t="s">
        <v>135</v>
      </c>
      <c r="E170" s="231" t="s">
        <v>19</v>
      </c>
      <c r="F170" s="232" t="s">
        <v>258</v>
      </c>
      <c r="G170" s="230"/>
      <c r="H170" s="233">
        <v>55.786000000000001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9" t="s">
        <v>135</v>
      </c>
      <c r="AU170" s="239" t="s">
        <v>133</v>
      </c>
      <c r="AV170" s="14" t="s">
        <v>133</v>
      </c>
      <c r="AW170" s="14" t="s">
        <v>35</v>
      </c>
      <c r="AX170" s="14" t="s">
        <v>73</v>
      </c>
      <c r="AY170" s="239" t="s">
        <v>125</v>
      </c>
    </row>
    <row r="171" s="13" customFormat="1">
      <c r="A171" s="13"/>
      <c r="B171" s="218"/>
      <c r="C171" s="219"/>
      <c r="D171" s="220" t="s">
        <v>135</v>
      </c>
      <c r="E171" s="221" t="s">
        <v>19</v>
      </c>
      <c r="F171" s="222" t="s">
        <v>259</v>
      </c>
      <c r="G171" s="219"/>
      <c r="H171" s="221" t="s">
        <v>19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135</v>
      </c>
      <c r="AU171" s="228" t="s">
        <v>133</v>
      </c>
      <c r="AV171" s="13" t="s">
        <v>81</v>
      </c>
      <c r="AW171" s="13" t="s">
        <v>35</v>
      </c>
      <c r="AX171" s="13" t="s">
        <v>73</v>
      </c>
      <c r="AY171" s="228" t="s">
        <v>125</v>
      </c>
    </row>
    <row r="172" s="14" customFormat="1">
      <c r="A172" s="14"/>
      <c r="B172" s="229"/>
      <c r="C172" s="230"/>
      <c r="D172" s="220" t="s">
        <v>135</v>
      </c>
      <c r="E172" s="231" t="s">
        <v>19</v>
      </c>
      <c r="F172" s="232" t="s">
        <v>260</v>
      </c>
      <c r="G172" s="230"/>
      <c r="H172" s="233">
        <v>315.63799999999998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9" t="s">
        <v>135</v>
      </c>
      <c r="AU172" s="239" t="s">
        <v>133</v>
      </c>
      <c r="AV172" s="14" t="s">
        <v>133</v>
      </c>
      <c r="AW172" s="14" t="s">
        <v>35</v>
      </c>
      <c r="AX172" s="14" t="s">
        <v>73</v>
      </c>
      <c r="AY172" s="239" t="s">
        <v>125</v>
      </c>
    </row>
    <row r="173" s="15" customFormat="1">
      <c r="A173" s="15"/>
      <c r="B173" s="240"/>
      <c r="C173" s="241"/>
      <c r="D173" s="220" t="s">
        <v>135</v>
      </c>
      <c r="E173" s="242" t="s">
        <v>19</v>
      </c>
      <c r="F173" s="243" t="s">
        <v>138</v>
      </c>
      <c r="G173" s="241"/>
      <c r="H173" s="244">
        <v>371.42399999999998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0" t="s">
        <v>135</v>
      </c>
      <c r="AU173" s="250" t="s">
        <v>133</v>
      </c>
      <c r="AV173" s="15" t="s">
        <v>132</v>
      </c>
      <c r="AW173" s="15" t="s">
        <v>35</v>
      </c>
      <c r="AX173" s="15" t="s">
        <v>81</v>
      </c>
      <c r="AY173" s="250" t="s">
        <v>125</v>
      </c>
    </row>
    <row r="174" s="2" customFormat="1" ht="16.5" customHeight="1">
      <c r="A174" s="39"/>
      <c r="B174" s="40"/>
      <c r="C174" s="251" t="s">
        <v>261</v>
      </c>
      <c r="D174" s="251" t="s">
        <v>216</v>
      </c>
      <c r="E174" s="252" t="s">
        <v>249</v>
      </c>
      <c r="F174" s="253" t="s">
        <v>250</v>
      </c>
      <c r="G174" s="254" t="s">
        <v>143</v>
      </c>
      <c r="H174" s="255">
        <v>0.062</v>
      </c>
      <c r="I174" s="256"/>
      <c r="J174" s="257">
        <f>ROUND(I174*H174,2)</f>
        <v>0</v>
      </c>
      <c r="K174" s="253" t="s">
        <v>144</v>
      </c>
      <c r="L174" s="258"/>
      <c r="M174" s="259" t="s">
        <v>19</v>
      </c>
      <c r="N174" s="260" t="s">
        <v>45</v>
      </c>
      <c r="O174" s="85"/>
      <c r="P174" s="214">
        <f>O174*H174</f>
        <v>0</v>
      </c>
      <c r="Q174" s="214">
        <v>1</v>
      </c>
      <c r="R174" s="214">
        <f>Q174*H174</f>
        <v>0.062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219</v>
      </c>
      <c r="AT174" s="216" t="s">
        <v>216</v>
      </c>
      <c r="AU174" s="216" t="s">
        <v>133</v>
      </c>
      <c r="AY174" s="18" t="s">
        <v>125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133</v>
      </c>
      <c r="BK174" s="217">
        <f>ROUND(I174*H174,2)</f>
        <v>0</v>
      </c>
      <c r="BL174" s="18" t="s">
        <v>176</v>
      </c>
      <c r="BM174" s="216" t="s">
        <v>262</v>
      </c>
    </row>
    <row r="175" s="14" customFormat="1">
      <c r="A175" s="14"/>
      <c r="B175" s="229"/>
      <c r="C175" s="230"/>
      <c r="D175" s="220" t="s">
        <v>135</v>
      </c>
      <c r="E175" s="231" t="s">
        <v>19</v>
      </c>
      <c r="F175" s="232" t="s">
        <v>263</v>
      </c>
      <c r="G175" s="230"/>
      <c r="H175" s="233">
        <v>0.056000000000000001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9" t="s">
        <v>135</v>
      </c>
      <c r="AU175" s="239" t="s">
        <v>133</v>
      </c>
      <c r="AV175" s="14" t="s">
        <v>133</v>
      </c>
      <c r="AW175" s="14" t="s">
        <v>35</v>
      </c>
      <c r="AX175" s="14" t="s">
        <v>73</v>
      </c>
      <c r="AY175" s="239" t="s">
        <v>125</v>
      </c>
    </row>
    <row r="176" s="15" customFormat="1">
      <c r="A176" s="15"/>
      <c r="B176" s="240"/>
      <c r="C176" s="241"/>
      <c r="D176" s="220" t="s">
        <v>135</v>
      </c>
      <c r="E176" s="242" t="s">
        <v>19</v>
      </c>
      <c r="F176" s="243" t="s">
        <v>138</v>
      </c>
      <c r="G176" s="241"/>
      <c r="H176" s="244">
        <v>0.056000000000000001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0" t="s">
        <v>135</v>
      </c>
      <c r="AU176" s="250" t="s">
        <v>133</v>
      </c>
      <c r="AV176" s="15" t="s">
        <v>132</v>
      </c>
      <c r="AW176" s="15" t="s">
        <v>35</v>
      </c>
      <c r="AX176" s="15" t="s">
        <v>73</v>
      </c>
      <c r="AY176" s="250" t="s">
        <v>125</v>
      </c>
    </row>
    <row r="177" s="14" customFormat="1">
      <c r="A177" s="14"/>
      <c r="B177" s="229"/>
      <c r="C177" s="230"/>
      <c r="D177" s="220" t="s">
        <v>135</v>
      </c>
      <c r="E177" s="231" t="s">
        <v>19</v>
      </c>
      <c r="F177" s="232" t="s">
        <v>264</v>
      </c>
      <c r="G177" s="230"/>
      <c r="H177" s="233">
        <v>0.062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9" t="s">
        <v>135</v>
      </c>
      <c r="AU177" s="239" t="s">
        <v>133</v>
      </c>
      <c r="AV177" s="14" t="s">
        <v>133</v>
      </c>
      <c r="AW177" s="14" t="s">
        <v>35</v>
      </c>
      <c r="AX177" s="14" t="s">
        <v>81</v>
      </c>
      <c r="AY177" s="239" t="s">
        <v>125</v>
      </c>
    </row>
    <row r="178" s="2" customFormat="1" ht="16.5" customHeight="1">
      <c r="A178" s="39"/>
      <c r="B178" s="40"/>
      <c r="C178" s="251" t="s">
        <v>265</v>
      </c>
      <c r="D178" s="251" t="s">
        <v>216</v>
      </c>
      <c r="E178" s="252" t="s">
        <v>266</v>
      </c>
      <c r="F178" s="253" t="s">
        <v>267</v>
      </c>
      <c r="G178" s="254" t="s">
        <v>143</v>
      </c>
      <c r="H178" s="255">
        <v>0.34799999999999998</v>
      </c>
      <c r="I178" s="256"/>
      <c r="J178" s="257">
        <f>ROUND(I178*H178,2)</f>
        <v>0</v>
      </c>
      <c r="K178" s="253" t="s">
        <v>19</v>
      </c>
      <c r="L178" s="258"/>
      <c r="M178" s="259" t="s">
        <v>19</v>
      </c>
      <c r="N178" s="260" t="s">
        <v>45</v>
      </c>
      <c r="O178" s="85"/>
      <c r="P178" s="214">
        <f>O178*H178</f>
        <v>0</v>
      </c>
      <c r="Q178" s="214">
        <v>1</v>
      </c>
      <c r="R178" s="214">
        <f>Q178*H178</f>
        <v>0.34799999999999998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219</v>
      </c>
      <c r="AT178" s="216" t="s">
        <v>216</v>
      </c>
      <c r="AU178" s="216" t="s">
        <v>133</v>
      </c>
      <c r="AY178" s="18" t="s">
        <v>125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133</v>
      </c>
      <c r="BK178" s="217">
        <f>ROUND(I178*H178,2)</f>
        <v>0</v>
      </c>
      <c r="BL178" s="18" t="s">
        <v>176</v>
      </c>
      <c r="BM178" s="216" t="s">
        <v>268</v>
      </c>
    </row>
    <row r="179" s="13" customFormat="1">
      <c r="A179" s="13"/>
      <c r="B179" s="218"/>
      <c r="C179" s="219"/>
      <c r="D179" s="220" t="s">
        <v>135</v>
      </c>
      <c r="E179" s="221" t="s">
        <v>19</v>
      </c>
      <c r="F179" s="222" t="s">
        <v>259</v>
      </c>
      <c r="G179" s="219"/>
      <c r="H179" s="221" t="s">
        <v>19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135</v>
      </c>
      <c r="AU179" s="228" t="s">
        <v>133</v>
      </c>
      <c r="AV179" s="13" t="s">
        <v>81</v>
      </c>
      <c r="AW179" s="13" t="s">
        <v>35</v>
      </c>
      <c r="AX179" s="13" t="s">
        <v>73</v>
      </c>
      <c r="AY179" s="228" t="s">
        <v>125</v>
      </c>
    </row>
    <row r="180" s="14" customFormat="1">
      <c r="A180" s="14"/>
      <c r="B180" s="229"/>
      <c r="C180" s="230"/>
      <c r="D180" s="220" t="s">
        <v>135</v>
      </c>
      <c r="E180" s="231" t="s">
        <v>19</v>
      </c>
      <c r="F180" s="232" t="s">
        <v>269</v>
      </c>
      <c r="G180" s="230"/>
      <c r="H180" s="233">
        <v>0.316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9" t="s">
        <v>135</v>
      </c>
      <c r="AU180" s="239" t="s">
        <v>133</v>
      </c>
      <c r="AV180" s="14" t="s">
        <v>133</v>
      </c>
      <c r="AW180" s="14" t="s">
        <v>35</v>
      </c>
      <c r="AX180" s="14" t="s">
        <v>73</v>
      </c>
      <c r="AY180" s="239" t="s">
        <v>125</v>
      </c>
    </row>
    <row r="181" s="15" customFormat="1">
      <c r="A181" s="15"/>
      <c r="B181" s="240"/>
      <c r="C181" s="241"/>
      <c r="D181" s="220" t="s">
        <v>135</v>
      </c>
      <c r="E181" s="242" t="s">
        <v>19</v>
      </c>
      <c r="F181" s="243" t="s">
        <v>138</v>
      </c>
      <c r="G181" s="241"/>
      <c r="H181" s="244">
        <v>0.316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0" t="s">
        <v>135</v>
      </c>
      <c r="AU181" s="250" t="s">
        <v>133</v>
      </c>
      <c r="AV181" s="15" t="s">
        <v>132</v>
      </c>
      <c r="AW181" s="15" t="s">
        <v>35</v>
      </c>
      <c r="AX181" s="15" t="s">
        <v>73</v>
      </c>
      <c r="AY181" s="250" t="s">
        <v>125</v>
      </c>
    </row>
    <row r="182" s="14" customFormat="1">
      <c r="A182" s="14"/>
      <c r="B182" s="229"/>
      <c r="C182" s="230"/>
      <c r="D182" s="220" t="s">
        <v>135</v>
      </c>
      <c r="E182" s="231" t="s">
        <v>19</v>
      </c>
      <c r="F182" s="232" t="s">
        <v>270</v>
      </c>
      <c r="G182" s="230"/>
      <c r="H182" s="233">
        <v>0.34799999999999998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9" t="s">
        <v>135</v>
      </c>
      <c r="AU182" s="239" t="s">
        <v>133</v>
      </c>
      <c r="AV182" s="14" t="s">
        <v>133</v>
      </c>
      <c r="AW182" s="14" t="s">
        <v>35</v>
      </c>
      <c r="AX182" s="14" t="s">
        <v>81</v>
      </c>
      <c r="AY182" s="239" t="s">
        <v>125</v>
      </c>
    </row>
    <row r="183" s="2" customFormat="1" ht="16.5" customHeight="1">
      <c r="A183" s="39"/>
      <c r="B183" s="40"/>
      <c r="C183" s="205" t="s">
        <v>271</v>
      </c>
      <c r="D183" s="205" t="s">
        <v>128</v>
      </c>
      <c r="E183" s="206" t="s">
        <v>272</v>
      </c>
      <c r="F183" s="207" t="s">
        <v>273</v>
      </c>
      <c r="G183" s="208" t="s">
        <v>205</v>
      </c>
      <c r="H183" s="209">
        <v>400.512</v>
      </c>
      <c r="I183" s="210"/>
      <c r="J183" s="211">
        <f>ROUND(I183*H183,2)</f>
        <v>0</v>
      </c>
      <c r="K183" s="207" t="s">
        <v>144</v>
      </c>
      <c r="L183" s="45"/>
      <c r="M183" s="212" t="s">
        <v>19</v>
      </c>
      <c r="N183" s="213" t="s">
        <v>45</v>
      </c>
      <c r="O183" s="85"/>
      <c r="P183" s="214">
        <f>O183*H183</f>
        <v>0</v>
      </c>
      <c r="Q183" s="214">
        <v>5.0000000000000002E-05</v>
      </c>
      <c r="R183" s="214">
        <f>Q183*H183</f>
        <v>0.020025600000000001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176</v>
      </c>
      <c r="AT183" s="216" t="s">
        <v>128</v>
      </c>
      <c r="AU183" s="216" t="s">
        <v>133</v>
      </c>
      <c r="AY183" s="18" t="s">
        <v>125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133</v>
      </c>
      <c r="BK183" s="217">
        <f>ROUND(I183*H183,2)</f>
        <v>0</v>
      </c>
      <c r="BL183" s="18" t="s">
        <v>176</v>
      </c>
      <c r="BM183" s="216" t="s">
        <v>274</v>
      </c>
    </row>
    <row r="184" s="13" customFormat="1">
      <c r="A184" s="13"/>
      <c r="B184" s="218"/>
      <c r="C184" s="219"/>
      <c r="D184" s="220" t="s">
        <v>135</v>
      </c>
      <c r="E184" s="221" t="s">
        <v>19</v>
      </c>
      <c r="F184" s="222" t="s">
        <v>245</v>
      </c>
      <c r="G184" s="219"/>
      <c r="H184" s="221" t="s">
        <v>19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8" t="s">
        <v>135</v>
      </c>
      <c r="AU184" s="228" t="s">
        <v>133</v>
      </c>
      <c r="AV184" s="13" t="s">
        <v>81</v>
      </c>
      <c r="AW184" s="13" t="s">
        <v>35</v>
      </c>
      <c r="AX184" s="13" t="s">
        <v>73</v>
      </c>
      <c r="AY184" s="228" t="s">
        <v>125</v>
      </c>
    </row>
    <row r="185" s="14" customFormat="1">
      <c r="A185" s="14"/>
      <c r="B185" s="229"/>
      <c r="C185" s="230"/>
      <c r="D185" s="220" t="s">
        <v>135</v>
      </c>
      <c r="E185" s="231" t="s">
        <v>19</v>
      </c>
      <c r="F185" s="232" t="s">
        <v>275</v>
      </c>
      <c r="G185" s="230"/>
      <c r="H185" s="233">
        <v>400.512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9" t="s">
        <v>135</v>
      </c>
      <c r="AU185" s="239" t="s">
        <v>133</v>
      </c>
      <c r="AV185" s="14" t="s">
        <v>133</v>
      </c>
      <c r="AW185" s="14" t="s">
        <v>35</v>
      </c>
      <c r="AX185" s="14" t="s">
        <v>73</v>
      </c>
      <c r="AY185" s="239" t="s">
        <v>125</v>
      </c>
    </row>
    <row r="186" s="15" customFormat="1">
      <c r="A186" s="15"/>
      <c r="B186" s="240"/>
      <c r="C186" s="241"/>
      <c r="D186" s="220" t="s">
        <v>135</v>
      </c>
      <c r="E186" s="242" t="s">
        <v>19</v>
      </c>
      <c r="F186" s="243" t="s">
        <v>138</v>
      </c>
      <c r="G186" s="241"/>
      <c r="H186" s="244">
        <v>400.512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0" t="s">
        <v>135</v>
      </c>
      <c r="AU186" s="250" t="s">
        <v>133</v>
      </c>
      <c r="AV186" s="15" t="s">
        <v>132</v>
      </c>
      <c r="AW186" s="15" t="s">
        <v>35</v>
      </c>
      <c r="AX186" s="15" t="s">
        <v>81</v>
      </c>
      <c r="AY186" s="250" t="s">
        <v>125</v>
      </c>
    </row>
    <row r="187" s="2" customFormat="1" ht="16.5" customHeight="1">
      <c r="A187" s="39"/>
      <c r="B187" s="40"/>
      <c r="C187" s="251" t="s">
        <v>276</v>
      </c>
      <c r="D187" s="251" t="s">
        <v>216</v>
      </c>
      <c r="E187" s="252" t="s">
        <v>249</v>
      </c>
      <c r="F187" s="253" t="s">
        <v>250</v>
      </c>
      <c r="G187" s="254" t="s">
        <v>143</v>
      </c>
      <c r="H187" s="255">
        <v>0.441</v>
      </c>
      <c r="I187" s="256"/>
      <c r="J187" s="257">
        <f>ROUND(I187*H187,2)</f>
        <v>0</v>
      </c>
      <c r="K187" s="253" t="s">
        <v>144</v>
      </c>
      <c r="L187" s="258"/>
      <c r="M187" s="259" t="s">
        <v>19</v>
      </c>
      <c r="N187" s="260" t="s">
        <v>45</v>
      </c>
      <c r="O187" s="85"/>
      <c r="P187" s="214">
        <f>O187*H187</f>
        <v>0</v>
      </c>
      <c r="Q187" s="214">
        <v>1</v>
      </c>
      <c r="R187" s="214">
        <f>Q187*H187</f>
        <v>0.441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219</v>
      </c>
      <c r="AT187" s="216" t="s">
        <v>216</v>
      </c>
      <c r="AU187" s="216" t="s">
        <v>133</v>
      </c>
      <c r="AY187" s="18" t="s">
        <v>125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133</v>
      </c>
      <c r="BK187" s="217">
        <f>ROUND(I187*H187,2)</f>
        <v>0</v>
      </c>
      <c r="BL187" s="18" t="s">
        <v>176</v>
      </c>
      <c r="BM187" s="216" t="s">
        <v>277</v>
      </c>
    </row>
    <row r="188" s="14" customFormat="1">
      <c r="A188" s="14"/>
      <c r="B188" s="229"/>
      <c r="C188" s="230"/>
      <c r="D188" s="220" t="s">
        <v>135</v>
      </c>
      <c r="E188" s="231" t="s">
        <v>19</v>
      </c>
      <c r="F188" s="232" t="s">
        <v>278</v>
      </c>
      <c r="G188" s="230"/>
      <c r="H188" s="233">
        <v>0.40100000000000002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9" t="s">
        <v>135</v>
      </c>
      <c r="AU188" s="239" t="s">
        <v>133</v>
      </c>
      <c r="AV188" s="14" t="s">
        <v>133</v>
      </c>
      <c r="AW188" s="14" t="s">
        <v>35</v>
      </c>
      <c r="AX188" s="14" t="s">
        <v>73</v>
      </c>
      <c r="AY188" s="239" t="s">
        <v>125</v>
      </c>
    </row>
    <row r="189" s="15" customFormat="1">
      <c r="A189" s="15"/>
      <c r="B189" s="240"/>
      <c r="C189" s="241"/>
      <c r="D189" s="220" t="s">
        <v>135</v>
      </c>
      <c r="E189" s="242" t="s">
        <v>19</v>
      </c>
      <c r="F189" s="243" t="s">
        <v>138</v>
      </c>
      <c r="G189" s="241"/>
      <c r="H189" s="244">
        <v>0.40100000000000002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0" t="s">
        <v>135</v>
      </c>
      <c r="AU189" s="250" t="s">
        <v>133</v>
      </c>
      <c r="AV189" s="15" t="s">
        <v>132</v>
      </c>
      <c r="AW189" s="15" t="s">
        <v>35</v>
      </c>
      <c r="AX189" s="15" t="s">
        <v>73</v>
      </c>
      <c r="AY189" s="250" t="s">
        <v>125</v>
      </c>
    </row>
    <row r="190" s="14" customFormat="1">
      <c r="A190" s="14"/>
      <c r="B190" s="229"/>
      <c r="C190" s="230"/>
      <c r="D190" s="220" t="s">
        <v>135</v>
      </c>
      <c r="E190" s="231" t="s">
        <v>19</v>
      </c>
      <c r="F190" s="232" t="s">
        <v>279</v>
      </c>
      <c r="G190" s="230"/>
      <c r="H190" s="233">
        <v>0.441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9" t="s">
        <v>135</v>
      </c>
      <c r="AU190" s="239" t="s">
        <v>133</v>
      </c>
      <c r="AV190" s="14" t="s">
        <v>133</v>
      </c>
      <c r="AW190" s="14" t="s">
        <v>35</v>
      </c>
      <c r="AX190" s="14" t="s">
        <v>81</v>
      </c>
      <c r="AY190" s="239" t="s">
        <v>125</v>
      </c>
    </row>
    <row r="191" s="2" customFormat="1">
      <c r="A191" s="39"/>
      <c r="B191" s="40"/>
      <c r="C191" s="205" t="s">
        <v>280</v>
      </c>
      <c r="D191" s="205" t="s">
        <v>128</v>
      </c>
      <c r="E191" s="206" t="s">
        <v>281</v>
      </c>
      <c r="F191" s="207" t="s">
        <v>282</v>
      </c>
      <c r="G191" s="208" t="s">
        <v>143</v>
      </c>
      <c r="H191" s="209">
        <v>1.3020000000000001</v>
      </c>
      <c r="I191" s="210"/>
      <c r="J191" s="211">
        <f>ROUND(I191*H191,2)</f>
        <v>0</v>
      </c>
      <c r="K191" s="207" t="s">
        <v>144</v>
      </c>
      <c r="L191" s="45"/>
      <c r="M191" s="212" t="s">
        <v>19</v>
      </c>
      <c r="N191" s="213" t="s">
        <v>45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176</v>
      </c>
      <c r="AT191" s="216" t="s">
        <v>128</v>
      </c>
      <c r="AU191" s="216" t="s">
        <v>133</v>
      </c>
      <c r="AY191" s="18" t="s">
        <v>125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133</v>
      </c>
      <c r="BK191" s="217">
        <f>ROUND(I191*H191,2)</f>
        <v>0</v>
      </c>
      <c r="BL191" s="18" t="s">
        <v>176</v>
      </c>
      <c r="BM191" s="216" t="s">
        <v>283</v>
      </c>
    </row>
    <row r="192" s="12" customFormat="1" ht="22.8" customHeight="1">
      <c r="A192" s="12"/>
      <c r="B192" s="189"/>
      <c r="C192" s="190"/>
      <c r="D192" s="191" t="s">
        <v>72</v>
      </c>
      <c r="E192" s="203" t="s">
        <v>284</v>
      </c>
      <c r="F192" s="203" t="s">
        <v>285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SUM(P193:P245)</f>
        <v>0</v>
      </c>
      <c r="Q192" s="197"/>
      <c r="R192" s="198">
        <f>SUM(R193:R245)</f>
        <v>0.14629019999999998</v>
      </c>
      <c r="S192" s="197"/>
      <c r="T192" s="199">
        <f>SUM(T193:T245)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133</v>
      </c>
      <c r="AT192" s="201" t="s">
        <v>72</v>
      </c>
      <c r="AU192" s="201" t="s">
        <v>81</v>
      </c>
      <c r="AY192" s="200" t="s">
        <v>125</v>
      </c>
      <c r="BK192" s="202">
        <f>SUM(BK193:BK245)</f>
        <v>0</v>
      </c>
    </row>
    <row r="193" s="2" customFormat="1" ht="21.75" customHeight="1">
      <c r="A193" s="39"/>
      <c r="B193" s="40"/>
      <c r="C193" s="205" t="s">
        <v>286</v>
      </c>
      <c r="D193" s="205" t="s">
        <v>128</v>
      </c>
      <c r="E193" s="206" t="s">
        <v>287</v>
      </c>
      <c r="F193" s="207" t="s">
        <v>288</v>
      </c>
      <c r="G193" s="208" t="s">
        <v>175</v>
      </c>
      <c r="H193" s="209">
        <v>37.456000000000003</v>
      </c>
      <c r="I193" s="210"/>
      <c r="J193" s="211">
        <f>ROUND(I193*H193,2)</f>
        <v>0</v>
      </c>
      <c r="K193" s="207" t="s">
        <v>144</v>
      </c>
      <c r="L193" s="45"/>
      <c r="M193" s="212" t="s">
        <v>19</v>
      </c>
      <c r="N193" s="213" t="s">
        <v>45</v>
      </c>
      <c r="O193" s="85"/>
      <c r="P193" s="214">
        <f>O193*H193</f>
        <v>0</v>
      </c>
      <c r="Q193" s="214">
        <v>6.9999999999999994E-05</v>
      </c>
      <c r="R193" s="214">
        <f>Q193*H193</f>
        <v>0.0026219199999999998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176</v>
      </c>
      <c r="AT193" s="216" t="s">
        <v>128</v>
      </c>
      <c r="AU193" s="216" t="s">
        <v>133</v>
      </c>
      <c r="AY193" s="18" t="s">
        <v>125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133</v>
      </c>
      <c r="BK193" s="217">
        <f>ROUND(I193*H193,2)</f>
        <v>0</v>
      </c>
      <c r="BL193" s="18" t="s">
        <v>176</v>
      </c>
      <c r="BM193" s="216" t="s">
        <v>289</v>
      </c>
    </row>
    <row r="194" s="13" customFormat="1">
      <c r="A194" s="13"/>
      <c r="B194" s="218"/>
      <c r="C194" s="219"/>
      <c r="D194" s="220" t="s">
        <v>135</v>
      </c>
      <c r="E194" s="221" t="s">
        <v>19</v>
      </c>
      <c r="F194" s="222" t="s">
        <v>290</v>
      </c>
      <c r="G194" s="219"/>
      <c r="H194" s="221" t="s">
        <v>19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8" t="s">
        <v>135</v>
      </c>
      <c r="AU194" s="228" t="s">
        <v>133</v>
      </c>
      <c r="AV194" s="13" t="s">
        <v>81</v>
      </c>
      <c r="AW194" s="13" t="s">
        <v>35</v>
      </c>
      <c r="AX194" s="13" t="s">
        <v>73</v>
      </c>
      <c r="AY194" s="228" t="s">
        <v>125</v>
      </c>
    </row>
    <row r="195" s="14" customFormat="1">
      <c r="A195" s="14"/>
      <c r="B195" s="229"/>
      <c r="C195" s="230"/>
      <c r="D195" s="220" t="s">
        <v>135</v>
      </c>
      <c r="E195" s="231" t="s">
        <v>19</v>
      </c>
      <c r="F195" s="232" t="s">
        <v>291</v>
      </c>
      <c r="G195" s="230"/>
      <c r="H195" s="233">
        <v>37.456000000000003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9" t="s">
        <v>135</v>
      </c>
      <c r="AU195" s="239" t="s">
        <v>133</v>
      </c>
      <c r="AV195" s="14" t="s">
        <v>133</v>
      </c>
      <c r="AW195" s="14" t="s">
        <v>35</v>
      </c>
      <c r="AX195" s="14" t="s">
        <v>73</v>
      </c>
      <c r="AY195" s="239" t="s">
        <v>125</v>
      </c>
    </row>
    <row r="196" s="15" customFormat="1">
      <c r="A196" s="15"/>
      <c r="B196" s="240"/>
      <c r="C196" s="241"/>
      <c r="D196" s="220" t="s">
        <v>135</v>
      </c>
      <c r="E196" s="242" t="s">
        <v>19</v>
      </c>
      <c r="F196" s="243" t="s">
        <v>138</v>
      </c>
      <c r="G196" s="241"/>
      <c r="H196" s="244">
        <v>37.456000000000003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0" t="s">
        <v>135</v>
      </c>
      <c r="AU196" s="250" t="s">
        <v>133</v>
      </c>
      <c r="AV196" s="15" t="s">
        <v>132</v>
      </c>
      <c r="AW196" s="15" t="s">
        <v>35</v>
      </c>
      <c r="AX196" s="15" t="s">
        <v>81</v>
      </c>
      <c r="AY196" s="250" t="s">
        <v>125</v>
      </c>
    </row>
    <row r="197" s="2" customFormat="1" ht="16.5" customHeight="1">
      <c r="A197" s="39"/>
      <c r="B197" s="40"/>
      <c r="C197" s="205" t="s">
        <v>292</v>
      </c>
      <c r="D197" s="205" t="s">
        <v>128</v>
      </c>
      <c r="E197" s="206" t="s">
        <v>293</v>
      </c>
      <c r="F197" s="207" t="s">
        <v>294</v>
      </c>
      <c r="G197" s="208" t="s">
        <v>175</v>
      </c>
      <c r="H197" s="209">
        <v>214.97</v>
      </c>
      <c r="I197" s="210"/>
      <c r="J197" s="211">
        <f>ROUND(I197*H197,2)</f>
        <v>0</v>
      </c>
      <c r="K197" s="207" t="s">
        <v>144</v>
      </c>
      <c r="L197" s="45"/>
      <c r="M197" s="212" t="s">
        <v>19</v>
      </c>
      <c r="N197" s="213" t="s">
        <v>45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176</v>
      </c>
      <c r="AT197" s="216" t="s">
        <v>128</v>
      </c>
      <c r="AU197" s="216" t="s">
        <v>133</v>
      </c>
      <c r="AY197" s="18" t="s">
        <v>125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133</v>
      </c>
      <c r="BK197" s="217">
        <f>ROUND(I197*H197,2)</f>
        <v>0</v>
      </c>
      <c r="BL197" s="18" t="s">
        <v>176</v>
      </c>
      <c r="BM197" s="216" t="s">
        <v>295</v>
      </c>
    </row>
    <row r="198" s="13" customFormat="1">
      <c r="A198" s="13"/>
      <c r="B198" s="218"/>
      <c r="C198" s="219"/>
      <c r="D198" s="220" t="s">
        <v>135</v>
      </c>
      <c r="E198" s="221" t="s">
        <v>19</v>
      </c>
      <c r="F198" s="222" t="s">
        <v>296</v>
      </c>
      <c r="G198" s="219"/>
      <c r="H198" s="221" t="s">
        <v>19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8" t="s">
        <v>135</v>
      </c>
      <c r="AU198" s="228" t="s">
        <v>133</v>
      </c>
      <c r="AV198" s="13" t="s">
        <v>81</v>
      </c>
      <c r="AW198" s="13" t="s">
        <v>35</v>
      </c>
      <c r="AX198" s="13" t="s">
        <v>73</v>
      </c>
      <c r="AY198" s="228" t="s">
        <v>125</v>
      </c>
    </row>
    <row r="199" s="14" customFormat="1">
      <c r="A199" s="14"/>
      <c r="B199" s="229"/>
      <c r="C199" s="230"/>
      <c r="D199" s="220" t="s">
        <v>135</v>
      </c>
      <c r="E199" s="231" t="s">
        <v>19</v>
      </c>
      <c r="F199" s="232" t="s">
        <v>297</v>
      </c>
      <c r="G199" s="230"/>
      <c r="H199" s="233">
        <v>131.40000000000001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9" t="s">
        <v>135</v>
      </c>
      <c r="AU199" s="239" t="s">
        <v>133</v>
      </c>
      <c r="AV199" s="14" t="s">
        <v>133</v>
      </c>
      <c r="AW199" s="14" t="s">
        <v>35</v>
      </c>
      <c r="AX199" s="14" t="s">
        <v>73</v>
      </c>
      <c r="AY199" s="239" t="s">
        <v>125</v>
      </c>
    </row>
    <row r="200" s="13" customFormat="1">
      <c r="A200" s="13"/>
      <c r="B200" s="218"/>
      <c r="C200" s="219"/>
      <c r="D200" s="220" t="s">
        <v>135</v>
      </c>
      <c r="E200" s="221" t="s">
        <v>19</v>
      </c>
      <c r="F200" s="222" t="s">
        <v>298</v>
      </c>
      <c r="G200" s="219"/>
      <c r="H200" s="221" t="s">
        <v>19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8" t="s">
        <v>135</v>
      </c>
      <c r="AU200" s="228" t="s">
        <v>133</v>
      </c>
      <c r="AV200" s="13" t="s">
        <v>81</v>
      </c>
      <c r="AW200" s="13" t="s">
        <v>35</v>
      </c>
      <c r="AX200" s="13" t="s">
        <v>73</v>
      </c>
      <c r="AY200" s="228" t="s">
        <v>125</v>
      </c>
    </row>
    <row r="201" s="14" customFormat="1">
      <c r="A201" s="14"/>
      <c r="B201" s="229"/>
      <c r="C201" s="230"/>
      <c r="D201" s="220" t="s">
        <v>135</v>
      </c>
      <c r="E201" s="231" t="s">
        <v>19</v>
      </c>
      <c r="F201" s="232" t="s">
        <v>299</v>
      </c>
      <c r="G201" s="230"/>
      <c r="H201" s="233">
        <v>4.2999999999999998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39" t="s">
        <v>135</v>
      </c>
      <c r="AU201" s="239" t="s">
        <v>133</v>
      </c>
      <c r="AV201" s="14" t="s">
        <v>133</v>
      </c>
      <c r="AW201" s="14" t="s">
        <v>35</v>
      </c>
      <c r="AX201" s="14" t="s">
        <v>73</v>
      </c>
      <c r="AY201" s="239" t="s">
        <v>125</v>
      </c>
    </row>
    <row r="202" s="13" customFormat="1">
      <c r="A202" s="13"/>
      <c r="B202" s="218"/>
      <c r="C202" s="219"/>
      <c r="D202" s="220" t="s">
        <v>135</v>
      </c>
      <c r="E202" s="221" t="s">
        <v>19</v>
      </c>
      <c r="F202" s="222" t="s">
        <v>290</v>
      </c>
      <c r="G202" s="219"/>
      <c r="H202" s="221" t="s">
        <v>19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8" t="s">
        <v>135</v>
      </c>
      <c r="AU202" s="228" t="s">
        <v>133</v>
      </c>
      <c r="AV202" s="13" t="s">
        <v>81</v>
      </c>
      <c r="AW202" s="13" t="s">
        <v>35</v>
      </c>
      <c r="AX202" s="13" t="s">
        <v>73</v>
      </c>
      <c r="AY202" s="228" t="s">
        <v>125</v>
      </c>
    </row>
    <row r="203" s="14" customFormat="1">
      <c r="A203" s="14"/>
      <c r="B203" s="229"/>
      <c r="C203" s="230"/>
      <c r="D203" s="220" t="s">
        <v>135</v>
      </c>
      <c r="E203" s="231" t="s">
        <v>19</v>
      </c>
      <c r="F203" s="232" t="s">
        <v>291</v>
      </c>
      <c r="G203" s="230"/>
      <c r="H203" s="233">
        <v>37.456000000000003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9" t="s">
        <v>135</v>
      </c>
      <c r="AU203" s="239" t="s">
        <v>133</v>
      </c>
      <c r="AV203" s="14" t="s">
        <v>133</v>
      </c>
      <c r="AW203" s="14" t="s">
        <v>35</v>
      </c>
      <c r="AX203" s="14" t="s">
        <v>73</v>
      </c>
      <c r="AY203" s="239" t="s">
        <v>125</v>
      </c>
    </row>
    <row r="204" s="13" customFormat="1">
      <c r="A204" s="13"/>
      <c r="B204" s="218"/>
      <c r="C204" s="219"/>
      <c r="D204" s="220" t="s">
        <v>135</v>
      </c>
      <c r="E204" s="221" t="s">
        <v>19</v>
      </c>
      <c r="F204" s="222" t="s">
        <v>300</v>
      </c>
      <c r="G204" s="219"/>
      <c r="H204" s="221" t="s">
        <v>19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8" t="s">
        <v>135</v>
      </c>
      <c r="AU204" s="228" t="s">
        <v>133</v>
      </c>
      <c r="AV204" s="13" t="s">
        <v>81</v>
      </c>
      <c r="AW204" s="13" t="s">
        <v>35</v>
      </c>
      <c r="AX204" s="13" t="s">
        <v>73</v>
      </c>
      <c r="AY204" s="228" t="s">
        <v>125</v>
      </c>
    </row>
    <row r="205" s="14" customFormat="1">
      <c r="A205" s="14"/>
      <c r="B205" s="229"/>
      <c r="C205" s="230"/>
      <c r="D205" s="220" t="s">
        <v>135</v>
      </c>
      <c r="E205" s="231" t="s">
        <v>19</v>
      </c>
      <c r="F205" s="232" t="s">
        <v>301</v>
      </c>
      <c r="G205" s="230"/>
      <c r="H205" s="233">
        <v>41.814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9" t="s">
        <v>135</v>
      </c>
      <c r="AU205" s="239" t="s">
        <v>133</v>
      </c>
      <c r="AV205" s="14" t="s">
        <v>133</v>
      </c>
      <c r="AW205" s="14" t="s">
        <v>35</v>
      </c>
      <c r="AX205" s="14" t="s">
        <v>73</v>
      </c>
      <c r="AY205" s="239" t="s">
        <v>125</v>
      </c>
    </row>
    <row r="206" s="15" customFormat="1">
      <c r="A206" s="15"/>
      <c r="B206" s="240"/>
      <c r="C206" s="241"/>
      <c r="D206" s="220" t="s">
        <v>135</v>
      </c>
      <c r="E206" s="242" t="s">
        <v>19</v>
      </c>
      <c r="F206" s="243" t="s">
        <v>138</v>
      </c>
      <c r="G206" s="241"/>
      <c r="H206" s="244">
        <v>214.97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0" t="s">
        <v>135</v>
      </c>
      <c r="AU206" s="250" t="s">
        <v>133</v>
      </c>
      <c r="AV206" s="15" t="s">
        <v>132</v>
      </c>
      <c r="AW206" s="15" t="s">
        <v>35</v>
      </c>
      <c r="AX206" s="15" t="s">
        <v>81</v>
      </c>
      <c r="AY206" s="250" t="s">
        <v>125</v>
      </c>
    </row>
    <row r="207" s="2" customFormat="1" ht="16.5" customHeight="1">
      <c r="A207" s="39"/>
      <c r="B207" s="40"/>
      <c r="C207" s="205" t="s">
        <v>302</v>
      </c>
      <c r="D207" s="205" t="s">
        <v>128</v>
      </c>
      <c r="E207" s="206" t="s">
        <v>303</v>
      </c>
      <c r="F207" s="207" t="s">
        <v>304</v>
      </c>
      <c r="G207" s="208" t="s">
        <v>175</v>
      </c>
      <c r="H207" s="209">
        <v>214.97</v>
      </c>
      <c r="I207" s="210"/>
      <c r="J207" s="211">
        <f>ROUND(I207*H207,2)</f>
        <v>0</v>
      </c>
      <c r="K207" s="207" t="s">
        <v>144</v>
      </c>
      <c r="L207" s="45"/>
      <c r="M207" s="212" t="s">
        <v>19</v>
      </c>
      <c r="N207" s="213" t="s">
        <v>45</v>
      </c>
      <c r="O207" s="85"/>
      <c r="P207" s="214">
        <f>O207*H207</f>
        <v>0</v>
      </c>
      <c r="Q207" s="214">
        <v>0.00013999999999999999</v>
      </c>
      <c r="R207" s="214">
        <f>Q207*H207</f>
        <v>0.030095799999999995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176</v>
      </c>
      <c r="AT207" s="216" t="s">
        <v>128</v>
      </c>
      <c r="AU207" s="216" t="s">
        <v>133</v>
      </c>
      <c r="AY207" s="18" t="s">
        <v>125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133</v>
      </c>
      <c r="BK207" s="217">
        <f>ROUND(I207*H207,2)</f>
        <v>0</v>
      </c>
      <c r="BL207" s="18" t="s">
        <v>176</v>
      </c>
      <c r="BM207" s="216" t="s">
        <v>305</v>
      </c>
    </row>
    <row r="208" s="13" customFormat="1">
      <c r="A208" s="13"/>
      <c r="B208" s="218"/>
      <c r="C208" s="219"/>
      <c r="D208" s="220" t="s">
        <v>135</v>
      </c>
      <c r="E208" s="221" t="s">
        <v>19</v>
      </c>
      <c r="F208" s="222" t="s">
        <v>296</v>
      </c>
      <c r="G208" s="219"/>
      <c r="H208" s="221" t="s">
        <v>19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8" t="s">
        <v>135</v>
      </c>
      <c r="AU208" s="228" t="s">
        <v>133</v>
      </c>
      <c r="AV208" s="13" t="s">
        <v>81</v>
      </c>
      <c r="AW208" s="13" t="s">
        <v>35</v>
      </c>
      <c r="AX208" s="13" t="s">
        <v>73</v>
      </c>
      <c r="AY208" s="228" t="s">
        <v>125</v>
      </c>
    </row>
    <row r="209" s="14" customFormat="1">
      <c r="A209" s="14"/>
      <c r="B209" s="229"/>
      <c r="C209" s="230"/>
      <c r="D209" s="220" t="s">
        <v>135</v>
      </c>
      <c r="E209" s="231" t="s">
        <v>19</v>
      </c>
      <c r="F209" s="232" t="s">
        <v>297</v>
      </c>
      <c r="G209" s="230"/>
      <c r="H209" s="233">
        <v>131.40000000000001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9" t="s">
        <v>135</v>
      </c>
      <c r="AU209" s="239" t="s">
        <v>133</v>
      </c>
      <c r="AV209" s="14" t="s">
        <v>133</v>
      </c>
      <c r="AW209" s="14" t="s">
        <v>35</v>
      </c>
      <c r="AX209" s="14" t="s">
        <v>73</v>
      </c>
      <c r="AY209" s="239" t="s">
        <v>125</v>
      </c>
    </row>
    <row r="210" s="13" customFormat="1">
      <c r="A210" s="13"/>
      <c r="B210" s="218"/>
      <c r="C210" s="219"/>
      <c r="D210" s="220" t="s">
        <v>135</v>
      </c>
      <c r="E210" s="221" t="s">
        <v>19</v>
      </c>
      <c r="F210" s="222" t="s">
        <v>298</v>
      </c>
      <c r="G210" s="219"/>
      <c r="H210" s="221" t="s">
        <v>19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8" t="s">
        <v>135</v>
      </c>
      <c r="AU210" s="228" t="s">
        <v>133</v>
      </c>
      <c r="AV210" s="13" t="s">
        <v>81</v>
      </c>
      <c r="AW210" s="13" t="s">
        <v>35</v>
      </c>
      <c r="AX210" s="13" t="s">
        <v>73</v>
      </c>
      <c r="AY210" s="228" t="s">
        <v>125</v>
      </c>
    </row>
    <row r="211" s="14" customFormat="1">
      <c r="A211" s="14"/>
      <c r="B211" s="229"/>
      <c r="C211" s="230"/>
      <c r="D211" s="220" t="s">
        <v>135</v>
      </c>
      <c r="E211" s="231" t="s">
        <v>19</v>
      </c>
      <c r="F211" s="232" t="s">
        <v>299</v>
      </c>
      <c r="G211" s="230"/>
      <c r="H211" s="233">
        <v>4.2999999999999998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9" t="s">
        <v>135</v>
      </c>
      <c r="AU211" s="239" t="s">
        <v>133</v>
      </c>
      <c r="AV211" s="14" t="s">
        <v>133</v>
      </c>
      <c r="AW211" s="14" t="s">
        <v>35</v>
      </c>
      <c r="AX211" s="14" t="s">
        <v>73</v>
      </c>
      <c r="AY211" s="239" t="s">
        <v>125</v>
      </c>
    </row>
    <row r="212" s="13" customFormat="1">
      <c r="A212" s="13"/>
      <c r="B212" s="218"/>
      <c r="C212" s="219"/>
      <c r="D212" s="220" t="s">
        <v>135</v>
      </c>
      <c r="E212" s="221" t="s">
        <v>19</v>
      </c>
      <c r="F212" s="222" t="s">
        <v>290</v>
      </c>
      <c r="G212" s="219"/>
      <c r="H212" s="221" t="s">
        <v>19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8" t="s">
        <v>135</v>
      </c>
      <c r="AU212" s="228" t="s">
        <v>133</v>
      </c>
      <c r="AV212" s="13" t="s">
        <v>81</v>
      </c>
      <c r="AW212" s="13" t="s">
        <v>35</v>
      </c>
      <c r="AX212" s="13" t="s">
        <v>73</v>
      </c>
      <c r="AY212" s="228" t="s">
        <v>125</v>
      </c>
    </row>
    <row r="213" s="14" customFormat="1">
      <c r="A213" s="14"/>
      <c r="B213" s="229"/>
      <c r="C213" s="230"/>
      <c r="D213" s="220" t="s">
        <v>135</v>
      </c>
      <c r="E213" s="231" t="s">
        <v>19</v>
      </c>
      <c r="F213" s="232" t="s">
        <v>291</v>
      </c>
      <c r="G213" s="230"/>
      <c r="H213" s="233">
        <v>37.456000000000003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9" t="s">
        <v>135</v>
      </c>
      <c r="AU213" s="239" t="s">
        <v>133</v>
      </c>
      <c r="AV213" s="14" t="s">
        <v>133</v>
      </c>
      <c r="AW213" s="14" t="s">
        <v>35</v>
      </c>
      <c r="AX213" s="14" t="s">
        <v>73</v>
      </c>
      <c r="AY213" s="239" t="s">
        <v>125</v>
      </c>
    </row>
    <row r="214" s="13" customFormat="1">
      <c r="A214" s="13"/>
      <c r="B214" s="218"/>
      <c r="C214" s="219"/>
      <c r="D214" s="220" t="s">
        <v>135</v>
      </c>
      <c r="E214" s="221" t="s">
        <v>19</v>
      </c>
      <c r="F214" s="222" t="s">
        <v>300</v>
      </c>
      <c r="G214" s="219"/>
      <c r="H214" s="221" t="s">
        <v>19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8" t="s">
        <v>135</v>
      </c>
      <c r="AU214" s="228" t="s">
        <v>133</v>
      </c>
      <c r="AV214" s="13" t="s">
        <v>81</v>
      </c>
      <c r="AW214" s="13" t="s">
        <v>35</v>
      </c>
      <c r="AX214" s="13" t="s">
        <v>73</v>
      </c>
      <c r="AY214" s="228" t="s">
        <v>125</v>
      </c>
    </row>
    <row r="215" s="14" customFormat="1">
      <c r="A215" s="14"/>
      <c r="B215" s="229"/>
      <c r="C215" s="230"/>
      <c r="D215" s="220" t="s">
        <v>135</v>
      </c>
      <c r="E215" s="231" t="s">
        <v>19</v>
      </c>
      <c r="F215" s="232" t="s">
        <v>301</v>
      </c>
      <c r="G215" s="230"/>
      <c r="H215" s="233">
        <v>41.814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9" t="s">
        <v>135</v>
      </c>
      <c r="AU215" s="239" t="s">
        <v>133</v>
      </c>
      <c r="AV215" s="14" t="s">
        <v>133</v>
      </c>
      <c r="AW215" s="14" t="s">
        <v>35</v>
      </c>
      <c r="AX215" s="14" t="s">
        <v>73</v>
      </c>
      <c r="AY215" s="239" t="s">
        <v>125</v>
      </c>
    </row>
    <row r="216" s="15" customFormat="1">
      <c r="A216" s="15"/>
      <c r="B216" s="240"/>
      <c r="C216" s="241"/>
      <c r="D216" s="220" t="s">
        <v>135</v>
      </c>
      <c r="E216" s="242" t="s">
        <v>19</v>
      </c>
      <c r="F216" s="243" t="s">
        <v>138</v>
      </c>
      <c r="G216" s="241"/>
      <c r="H216" s="244">
        <v>214.97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0" t="s">
        <v>135</v>
      </c>
      <c r="AU216" s="250" t="s">
        <v>133</v>
      </c>
      <c r="AV216" s="15" t="s">
        <v>132</v>
      </c>
      <c r="AW216" s="15" t="s">
        <v>35</v>
      </c>
      <c r="AX216" s="15" t="s">
        <v>81</v>
      </c>
      <c r="AY216" s="250" t="s">
        <v>125</v>
      </c>
    </row>
    <row r="217" s="2" customFormat="1" ht="16.5" customHeight="1">
      <c r="A217" s="39"/>
      <c r="B217" s="40"/>
      <c r="C217" s="205" t="s">
        <v>306</v>
      </c>
      <c r="D217" s="205" t="s">
        <v>128</v>
      </c>
      <c r="E217" s="206" t="s">
        <v>307</v>
      </c>
      <c r="F217" s="207" t="s">
        <v>308</v>
      </c>
      <c r="G217" s="208" t="s">
        <v>175</v>
      </c>
      <c r="H217" s="209">
        <v>214.97</v>
      </c>
      <c r="I217" s="210"/>
      <c r="J217" s="211">
        <f>ROUND(I217*H217,2)</f>
        <v>0</v>
      </c>
      <c r="K217" s="207" t="s">
        <v>144</v>
      </c>
      <c r="L217" s="45"/>
      <c r="M217" s="212" t="s">
        <v>19</v>
      </c>
      <c r="N217" s="213" t="s">
        <v>45</v>
      </c>
      <c r="O217" s="85"/>
      <c r="P217" s="214">
        <f>O217*H217</f>
        <v>0</v>
      </c>
      <c r="Q217" s="214">
        <v>0.00012</v>
      </c>
      <c r="R217" s="214">
        <f>Q217*H217</f>
        <v>0.025796400000000001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176</v>
      </c>
      <c r="AT217" s="216" t="s">
        <v>128</v>
      </c>
      <c r="AU217" s="216" t="s">
        <v>133</v>
      </c>
      <c r="AY217" s="18" t="s">
        <v>125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133</v>
      </c>
      <c r="BK217" s="217">
        <f>ROUND(I217*H217,2)</f>
        <v>0</v>
      </c>
      <c r="BL217" s="18" t="s">
        <v>176</v>
      </c>
      <c r="BM217" s="216" t="s">
        <v>309</v>
      </c>
    </row>
    <row r="218" s="13" customFormat="1">
      <c r="A218" s="13"/>
      <c r="B218" s="218"/>
      <c r="C218" s="219"/>
      <c r="D218" s="220" t="s">
        <v>135</v>
      </c>
      <c r="E218" s="221" t="s">
        <v>19</v>
      </c>
      <c r="F218" s="222" t="s">
        <v>296</v>
      </c>
      <c r="G218" s="219"/>
      <c r="H218" s="221" t="s">
        <v>19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8" t="s">
        <v>135</v>
      </c>
      <c r="AU218" s="228" t="s">
        <v>133</v>
      </c>
      <c r="AV218" s="13" t="s">
        <v>81</v>
      </c>
      <c r="AW218" s="13" t="s">
        <v>35</v>
      </c>
      <c r="AX218" s="13" t="s">
        <v>73</v>
      </c>
      <c r="AY218" s="228" t="s">
        <v>125</v>
      </c>
    </row>
    <row r="219" s="14" customFormat="1">
      <c r="A219" s="14"/>
      <c r="B219" s="229"/>
      <c r="C219" s="230"/>
      <c r="D219" s="220" t="s">
        <v>135</v>
      </c>
      <c r="E219" s="231" t="s">
        <v>19</v>
      </c>
      <c r="F219" s="232" t="s">
        <v>297</v>
      </c>
      <c r="G219" s="230"/>
      <c r="H219" s="233">
        <v>131.40000000000001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9" t="s">
        <v>135</v>
      </c>
      <c r="AU219" s="239" t="s">
        <v>133</v>
      </c>
      <c r="AV219" s="14" t="s">
        <v>133</v>
      </c>
      <c r="AW219" s="14" t="s">
        <v>35</v>
      </c>
      <c r="AX219" s="14" t="s">
        <v>73</v>
      </c>
      <c r="AY219" s="239" t="s">
        <v>125</v>
      </c>
    </row>
    <row r="220" s="13" customFormat="1">
      <c r="A220" s="13"/>
      <c r="B220" s="218"/>
      <c r="C220" s="219"/>
      <c r="D220" s="220" t="s">
        <v>135</v>
      </c>
      <c r="E220" s="221" t="s">
        <v>19</v>
      </c>
      <c r="F220" s="222" t="s">
        <v>298</v>
      </c>
      <c r="G220" s="219"/>
      <c r="H220" s="221" t="s">
        <v>19</v>
      </c>
      <c r="I220" s="223"/>
      <c r="J220" s="219"/>
      <c r="K220" s="219"/>
      <c r="L220" s="224"/>
      <c r="M220" s="225"/>
      <c r="N220" s="226"/>
      <c r="O220" s="226"/>
      <c r="P220" s="226"/>
      <c r="Q220" s="226"/>
      <c r="R220" s="226"/>
      <c r="S220" s="226"/>
      <c r="T220" s="22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8" t="s">
        <v>135</v>
      </c>
      <c r="AU220" s="228" t="s">
        <v>133</v>
      </c>
      <c r="AV220" s="13" t="s">
        <v>81</v>
      </c>
      <c r="AW220" s="13" t="s">
        <v>35</v>
      </c>
      <c r="AX220" s="13" t="s">
        <v>73</v>
      </c>
      <c r="AY220" s="228" t="s">
        <v>125</v>
      </c>
    </row>
    <row r="221" s="14" customFormat="1">
      <c r="A221" s="14"/>
      <c r="B221" s="229"/>
      <c r="C221" s="230"/>
      <c r="D221" s="220" t="s">
        <v>135</v>
      </c>
      <c r="E221" s="231" t="s">
        <v>19</v>
      </c>
      <c r="F221" s="232" t="s">
        <v>299</v>
      </c>
      <c r="G221" s="230"/>
      <c r="H221" s="233">
        <v>4.2999999999999998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9" t="s">
        <v>135</v>
      </c>
      <c r="AU221" s="239" t="s">
        <v>133</v>
      </c>
      <c r="AV221" s="14" t="s">
        <v>133</v>
      </c>
      <c r="AW221" s="14" t="s">
        <v>35</v>
      </c>
      <c r="AX221" s="14" t="s">
        <v>73</v>
      </c>
      <c r="AY221" s="239" t="s">
        <v>125</v>
      </c>
    </row>
    <row r="222" s="13" customFormat="1">
      <c r="A222" s="13"/>
      <c r="B222" s="218"/>
      <c r="C222" s="219"/>
      <c r="D222" s="220" t="s">
        <v>135</v>
      </c>
      <c r="E222" s="221" t="s">
        <v>19</v>
      </c>
      <c r="F222" s="222" t="s">
        <v>290</v>
      </c>
      <c r="G222" s="219"/>
      <c r="H222" s="221" t="s">
        <v>19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8" t="s">
        <v>135</v>
      </c>
      <c r="AU222" s="228" t="s">
        <v>133</v>
      </c>
      <c r="AV222" s="13" t="s">
        <v>81</v>
      </c>
      <c r="AW222" s="13" t="s">
        <v>35</v>
      </c>
      <c r="AX222" s="13" t="s">
        <v>73</v>
      </c>
      <c r="AY222" s="228" t="s">
        <v>125</v>
      </c>
    </row>
    <row r="223" s="14" customFormat="1">
      <c r="A223" s="14"/>
      <c r="B223" s="229"/>
      <c r="C223" s="230"/>
      <c r="D223" s="220" t="s">
        <v>135</v>
      </c>
      <c r="E223" s="231" t="s">
        <v>19</v>
      </c>
      <c r="F223" s="232" t="s">
        <v>291</v>
      </c>
      <c r="G223" s="230"/>
      <c r="H223" s="233">
        <v>37.456000000000003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9" t="s">
        <v>135</v>
      </c>
      <c r="AU223" s="239" t="s">
        <v>133</v>
      </c>
      <c r="AV223" s="14" t="s">
        <v>133</v>
      </c>
      <c r="AW223" s="14" t="s">
        <v>35</v>
      </c>
      <c r="AX223" s="14" t="s">
        <v>73</v>
      </c>
      <c r="AY223" s="239" t="s">
        <v>125</v>
      </c>
    </row>
    <row r="224" s="13" customFormat="1">
      <c r="A224" s="13"/>
      <c r="B224" s="218"/>
      <c r="C224" s="219"/>
      <c r="D224" s="220" t="s">
        <v>135</v>
      </c>
      <c r="E224" s="221" t="s">
        <v>19</v>
      </c>
      <c r="F224" s="222" t="s">
        <v>300</v>
      </c>
      <c r="G224" s="219"/>
      <c r="H224" s="221" t="s">
        <v>19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8" t="s">
        <v>135</v>
      </c>
      <c r="AU224" s="228" t="s">
        <v>133</v>
      </c>
      <c r="AV224" s="13" t="s">
        <v>81</v>
      </c>
      <c r="AW224" s="13" t="s">
        <v>35</v>
      </c>
      <c r="AX224" s="13" t="s">
        <v>73</v>
      </c>
      <c r="AY224" s="228" t="s">
        <v>125</v>
      </c>
    </row>
    <row r="225" s="14" customFormat="1">
      <c r="A225" s="14"/>
      <c r="B225" s="229"/>
      <c r="C225" s="230"/>
      <c r="D225" s="220" t="s">
        <v>135</v>
      </c>
      <c r="E225" s="231" t="s">
        <v>19</v>
      </c>
      <c r="F225" s="232" t="s">
        <v>301</v>
      </c>
      <c r="G225" s="230"/>
      <c r="H225" s="233">
        <v>41.814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9" t="s">
        <v>135</v>
      </c>
      <c r="AU225" s="239" t="s">
        <v>133</v>
      </c>
      <c r="AV225" s="14" t="s">
        <v>133</v>
      </c>
      <c r="AW225" s="14" t="s">
        <v>35</v>
      </c>
      <c r="AX225" s="14" t="s">
        <v>73</v>
      </c>
      <c r="AY225" s="239" t="s">
        <v>125</v>
      </c>
    </row>
    <row r="226" s="15" customFormat="1">
      <c r="A226" s="15"/>
      <c r="B226" s="240"/>
      <c r="C226" s="241"/>
      <c r="D226" s="220" t="s">
        <v>135</v>
      </c>
      <c r="E226" s="242" t="s">
        <v>19</v>
      </c>
      <c r="F226" s="243" t="s">
        <v>138</v>
      </c>
      <c r="G226" s="241"/>
      <c r="H226" s="244">
        <v>214.97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0" t="s">
        <v>135</v>
      </c>
      <c r="AU226" s="250" t="s">
        <v>133</v>
      </c>
      <c r="AV226" s="15" t="s">
        <v>132</v>
      </c>
      <c r="AW226" s="15" t="s">
        <v>35</v>
      </c>
      <c r="AX226" s="15" t="s">
        <v>81</v>
      </c>
      <c r="AY226" s="250" t="s">
        <v>125</v>
      </c>
    </row>
    <row r="227" s="2" customFormat="1" ht="16.5" customHeight="1">
      <c r="A227" s="39"/>
      <c r="B227" s="40"/>
      <c r="C227" s="205" t="s">
        <v>310</v>
      </c>
      <c r="D227" s="205" t="s">
        <v>128</v>
      </c>
      <c r="E227" s="206" t="s">
        <v>311</v>
      </c>
      <c r="F227" s="207" t="s">
        <v>312</v>
      </c>
      <c r="G227" s="208" t="s">
        <v>175</v>
      </c>
      <c r="H227" s="209">
        <v>214.97</v>
      </c>
      <c r="I227" s="210"/>
      <c r="J227" s="211">
        <f>ROUND(I227*H227,2)</f>
        <v>0</v>
      </c>
      <c r="K227" s="207" t="s">
        <v>144</v>
      </c>
      <c r="L227" s="45"/>
      <c r="M227" s="212" t="s">
        <v>19</v>
      </c>
      <c r="N227" s="213" t="s">
        <v>45</v>
      </c>
      <c r="O227" s="85"/>
      <c r="P227" s="214">
        <f>O227*H227</f>
        <v>0</v>
      </c>
      <c r="Q227" s="214">
        <v>0.00012</v>
      </c>
      <c r="R227" s="214">
        <f>Q227*H227</f>
        <v>0.025796400000000001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176</v>
      </c>
      <c r="AT227" s="216" t="s">
        <v>128</v>
      </c>
      <c r="AU227" s="216" t="s">
        <v>133</v>
      </c>
      <c r="AY227" s="18" t="s">
        <v>125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133</v>
      </c>
      <c r="BK227" s="217">
        <f>ROUND(I227*H227,2)</f>
        <v>0</v>
      </c>
      <c r="BL227" s="18" t="s">
        <v>176</v>
      </c>
      <c r="BM227" s="216" t="s">
        <v>313</v>
      </c>
    </row>
    <row r="228" s="13" customFormat="1">
      <c r="A228" s="13"/>
      <c r="B228" s="218"/>
      <c r="C228" s="219"/>
      <c r="D228" s="220" t="s">
        <v>135</v>
      </c>
      <c r="E228" s="221" t="s">
        <v>19</v>
      </c>
      <c r="F228" s="222" t="s">
        <v>296</v>
      </c>
      <c r="G228" s="219"/>
      <c r="H228" s="221" t="s">
        <v>19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8" t="s">
        <v>135</v>
      </c>
      <c r="AU228" s="228" t="s">
        <v>133</v>
      </c>
      <c r="AV228" s="13" t="s">
        <v>81</v>
      </c>
      <c r="AW228" s="13" t="s">
        <v>35</v>
      </c>
      <c r="AX228" s="13" t="s">
        <v>73</v>
      </c>
      <c r="AY228" s="228" t="s">
        <v>125</v>
      </c>
    </row>
    <row r="229" s="14" customFormat="1">
      <c r="A229" s="14"/>
      <c r="B229" s="229"/>
      <c r="C229" s="230"/>
      <c r="D229" s="220" t="s">
        <v>135</v>
      </c>
      <c r="E229" s="231" t="s">
        <v>19</v>
      </c>
      <c r="F229" s="232" t="s">
        <v>297</v>
      </c>
      <c r="G229" s="230"/>
      <c r="H229" s="233">
        <v>131.40000000000001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39" t="s">
        <v>135</v>
      </c>
      <c r="AU229" s="239" t="s">
        <v>133</v>
      </c>
      <c r="AV229" s="14" t="s">
        <v>133</v>
      </c>
      <c r="AW229" s="14" t="s">
        <v>35</v>
      </c>
      <c r="AX229" s="14" t="s">
        <v>73</v>
      </c>
      <c r="AY229" s="239" t="s">
        <v>125</v>
      </c>
    </row>
    <row r="230" s="13" customFormat="1">
      <c r="A230" s="13"/>
      <c r="B230" s="218"/>
      <c r="C230" s="219"/>
      <c r="D230" s="220" t="s">
        <v>135</v>
      </c>
      <c r="E230" s="221" t="s">
        <v>19</v>
      </c>
      <c r="F230" s="222" t="s">
        <v>298</v>
      </c>
      <c r="G230" s="219"/>
      <c r="H230" s="221" t="s">
        <v>19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8" t="s">
        <v>135</v>
      </c>
      <c r="AU230" s="228" t="s">
        <v>133</v>
      </c>
      <c r="AV230" s="13" t="s">
        <v>81</v>
      </c>
      <c r="AW230" s="13" t="s">
        <v>35</v>
      </c>
      <c r="AX230" s="13" t="s">
        <v>73</v>
      </c>
      <c r="AY230" s="228" t="s">
        <v>125</v>
      </c>
    </row>
    <row r="231" s="14" customFormat="1">
      <c r="A231" s="14"/>
      <c r="B231" s="229"/>
      <c r="C231" s="230"/>
      <c r="D231" s="220" t="s">
        <v>135</v>
      </c>
      <c r="E231" s="231" t="s">
        <v>19</v>
      </c>
      <c r="F231" s="232" t="s">
        <v>299</v>
      </c>
      <c r="G231" s="230"/>
      <c r="H231" s="233">
        <v>4.2999999999999998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9" t="s">
        <v>135</v>
      </c>
      <c r="AU231" s="239" t="s">
        <v>133</v>
      </c>
      <c r="AV231" s="14" t="s">
        <v>133</v>
      </c>
      <c r="AW231" s="14" t="s">
        <v>35</v>
      </c>
      <c r="AX231" s="14" t="s">
        <v>73</v>
      </c>
      <c r="AY231" s="239" t="s">
        <v>125</v>
      </c>
    </row>
    <row r="232" s="13" customFormat="1">
      <c r="A232" s="13"/>
      <c r="B232" s="218"/>
      <c r="C232" s="219"/>
      <c r="D232" s="220" t="s">
        <v>135</v>
      </c>
      <c r="E232" s="221" t="s">
        <v>19</v>
      </c>
      <c r="F232" s="222" t="s">
        <v>290</v>
      </c>
      <c r="G232" s="219"/>
      <c r="H232" s="221" t="s">
        <v>19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8" t="s">
        <v>135</v>
      </c>
      <c r="AU232" s="228" t="s">
        <v>133</v>
      </c>
      <c r="AV232" s="13" t="s">
        <v>81</v>
      </c>
      <c r="AW232" s="13" t="s">
        <v>35</v>
      </c>
      <c r="AX232" s="13" t="s">
        <v>73</v>
      </c>
      <c r="AY232" s="228" t="s">
        <v>125</v>
      </c>
    </row>
    <row r="233" s="14" customFormat="1">
      <c r="A233" s="14"/>
      <c r="B233" s="229"/>
      <c r="C233" s="230"/>
      <c r="D233" s="220" t="s">
        <v>135</v>
      </c>
      <c r="E233" s="231" t="s">
        <v>19</v>
      </c>
      <c r="F233" s="232" t="s">
        <v>291</v>
      </c>
      <c r="G233" s="230"/>
      <c r="H233" s="233">
        <v>37.456000000000003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9" t="s">
        <v>135</v>
      </c>
      <c r="AU233" s="239" t="s">
        <v>133</v>
      </c>
      <c r="AV233" s="14" t="s">
        <v>133</v>
      </c>
      <c r="AW233" s="14" t="s">
        <v>35</v>
      </c>
      <c r="AX233" s="14" t="s">
        <v>73</v>
      </c>
      <c r="AY233" s="239" t="s">
        <v>125</v>
      </c>
    </row>
    <row r="234" s="13" customFormat="1">
      <c r="A234" s="13"/>
      <c r="B234" s="218"/>
      <c r="C234" s="219"/>
      <c r="D234" s="220" t="s">
        <v>135</v>
      </c>
      <c r="E234" s="221" t="s">
        <v>19</v>
      </c>
      <c r="F234" s="222" t="s">
        <v>300</v>
      </c>
      <c r="G234" s="219"/>
      <c r="H234" s="221" t="s">
        <v>19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8" t="s">
        <v>135</v>
      </c>
      <c r="AU234" s="228" t="s">
        <v>133</v>
      </c>
      <c r="AV234" s="13" t="s">
        <v>81</v>
      </c>
      <c r="AW234" s="13" t="s">
        <v>35</v>
      </c>
      <c r="AX234" s="13" t="s">
        <v>73</v>
      </c>
      <c r="AY234" s="228" t="s">
        <v>125</v>
      </c>
    </row>
    <row r="235" s="14" customFormat="1">
      <c r="A235" s="14"/>
      <c r="B235" s="229"/>
      <c r="C235" s="230"/>
      <c r="D235" s="220" t="s">
        <v>135</v>
      </c>
      <c r="E235" s="231" t="s">
        <v>19</v>
      </c>
      <c r="F235" s="232" t="s">
        <v>301</v>
      </c>
      <c r="G235" s="230"/>
      <c r="H235" s="233">
        <v>41.814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39" t="s">
        <v>135</v>
      </c>
      <c r="AU235" s="239" t="s">
        <v>133</v>
      </c>
      <c r="AV235" s="14" t="s">
        <v>133</v>
      </c>
      <c r="AW235" s="14" t="s">
        <v>35</v>
      </c>
      <c r="AX235" s="14" t="s">
        <v>73</v>
      </c>
      <c r="AY235" s="239" t="s">
        <v>125</v>
      </c>
    </row>
    <row r="236" s="15" customFormat="1">
      <c r="A236" s="15"/>
      <c r="B236" s="240"/>
      <c r="C236" s="241"/>
      <c r="D236" s="220" t="s">
        <v>135</v>
      </c>
      <c r="E236" s="242" t="s">
        <v>19</v>
      </c>
      <c r="F236" s="243" t="s">
        <v>138</v>
      </c>
      <c r="G236" s="241"/>
      <c r="H236" s="244">
        <v>214.97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0" t="s">
        <v>135</v>
      </c>
      <c r="AU236" s="250" t="s">
        <v>133</v>
      </c>
      <c r="AV236" s="15" t="s">
        <v>132</v>
      </c>
      <c r="AW236" s="15" t="s">
        <v>35</v>
      </c>
      <c r="AX236" s="15" t="s">
        <v>81</v>
      </c>
      <c r="AY236" s="250" t="s">
        <v>125</v>
      </c>
    </row>
    <row r="237" s="2" customFormat="1" ht="16.5" customHeight="1">
      <c r="A237" s="39"/>
      <c r="B237" s="40"/>
      <c r="C237" s="205" t="s">
        <v>219</v>
      </c>
      <c r="D237" s="205" t="s">
        <v>128</v>
      </c>
      <c r="E237" s="206" t="s">
        <v>314</v>
      </c>
      <c r="F237" s="207" t="s">
        <v>315</v>
      </c>
      <c r="G237" s="208" t="s">
        <v>175</v>
      </c>
      <c r="H237" s="209">
        <v>110.678</v>
      </c>
      <c r="I237" s="210"/>
      <c r="J237" s="211">
        <f>ROUND(I237*H237,2)</f>
        <v>0</v>
      </c>
      <c r="K237" s="207" t="s">
        <v>144</v>
      </c>
      <c r="L237" s="45"/>
      <c r="M237" s="212" t="s">
        <v>19</v>
      </c>
      <c r="N237" s="213" t="s">
        <v>45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176</v>
      </c>
      <c r="AT237" s="216" t="s">
        <v>128</v>
      </c>
      <c r="AU237" s="216" t="s">
        <v>133</v>
      </c>
      <c r="AY237" s="18" t="s">
        <v>125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133</v>
      </c>
      <c r="BK237" s="217">
        <f>ROUND(I237*H237,2)</f>
        <v>0</v>
      </c>
      <c r="BL237" s="18" t="s">
        <v>176</v>
      </c>
      <c r="BM237" s="216" t="s">
        <v>316</v>
      </c>
    </row>
    <row r="238" s="14" customFormat="1">
      <c r="A238" s="14"/>
      <c r="B238" s="229"/>
      <c r="C238" s="230"/>
      <c r="D238" s="220" t="s">
        <v>135</v>
      </c>
      <c r="E238" s="231" t="s">
        <v>19</v>
      </c>
      <c r="F238" s="232" t="s">
        <v>178</v>
      </c>
      <c r="G238" s="230"/>
      <c r="H238" s="233">
        <v>110.678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9" t="s">
        <v>135</v>
      </c>
      <c r="AU238" s="239" t="s">
        <v>133</v>
      </c>
      <c r="AV238" s="14" t="s">
        <v>133</v>
      </c>
      <c r="AW238" s="14" t="s">
        <v>35</v>
      </c>
      <c r="AX238" s="14" t="s">
        <v>73</v>
      </c>
      <c r="AY238" s="239" t="s">
        <v>125</v>
      </c>
    </row>
    <row r="239" s="15" customFormat="1">
      <c r="A239" s="15"/>
      <c r="B239" s="240"/>
      <c r="C239" s="241"/>
      <c r="D239" s="220" t="s">
        <v>135</v>
      </c>
      <c r="E239" s="242" t="s">
        <v>19</v>
      </c>
      <c r="F239" s="243" t="s">
        <v>138</v>
      </c>
      <c r="G239" s="241"/>
      <c r="H239" s="244">
        <v>110.678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0" t="s">
        <v>135</v>
      </c>
      <c r="AU239" s="250" t="s">
        <v>133</v>
      </c>
      <c r="AV239" s="15" t="s">
        <v>132</v>
      </c>
      <c r="AW239" s="15" t="s">
        <v>35</v>
      </c>
      <c r="AX239" s="15" t="s">
        <v>81</v>
      </c>
      <c r="AY239" s="250" t="s">
        <v>125</v>
      </c>
    </row>
    <row r="240" s="2" customFormat="1">
      <c r="A240" s="39"/>
      <c r="B240" s="40"/>
      <c r="C240" s="205" t="s">
        <v>317</v>
      </c>
      <c r="D240" s="205" t="s">
        <v>128</v>
      </c>
      <c r="E240" s="206" t="s">
        <v>318</v>
      </c>
      <c r="F240" s="207" t="s">
        <v>319</v>
      </c>
      <c r="G240" s="208" t="s">
        <v>175</v>
      </c>
      <c r="H240" s="209">
        <v>110.678</v>
      </c>
      <c r="I240" s="210"/>
      <c r="J240" s="211">
        <f>ROUND(I240*H240,2)</f>
        <v>0</v>
      </c>
      <c r="K240" s="207" t="s">
        <v>144</v>
      </c>
      <c r="L240" s="45"/>
      <c r="M240" s="212" t="s">
        <v>19</v>
      </c>
      <c r="N240" s="213" t="s">
        <v>45</v>
      </c>
      <c r="O240" s="85"/>
      <c r="P240" s="214">
        <f>O240*H240</f>
        <v>0</v>
      </c>
      <c r="Q240" s="214">
        <v>0.00023000000000000001</v>
      </c>
      <c r="R240" s="214">
        <f>Q240*H240</f>
        <v>0.02545594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176</v>
      </c>
      <c r="AT240" s="216" t="s">
        <v>128</v>
      </c>
      <c r="AU240" s="216" t="s">
        <v>133</v>
      </c>
      <c r="AY240" s="18" t="s">
        <v>125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133</v>
      </c>
      <c r="BK240" s="217">
        <f>ROUND(I240*H240,2)</f>
        <v>0</v>
      </c>
      <c r="BL240" s="18" t="s">
        <v>176</v>
      </c>
      <c r="BM240" s="216" t="s">
        <v>320</v>
      </c>
    </row>
    <row r="241" s="14" customFormat="1">
      <c r="A241" s="14"/>
      <c r="B241" s="229"/>
      <c r="C241" s="230"/>
      <c r="D241" s="220" t="s">
        <v>135</v>
      </c>
      <c r="E241" s="231" t="s">
        <v>19</v>
      </c>
      <c r="F241" s="232" t="s">
        <v>178</v>
      </c>
      <c r="G241" s="230"/>
      <c r="H241" s="233">
        <v>110.678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9" t="s">
        <v>135</v>
      </c>
      <c r="AU241" s="239" t="s">
        <v>133</v>
      </c>
      <c r="AV241" s="14" t="s">
        <v>133</v>
      </c>
      <c r="AW241" s="14" t="s">
        <v>35</v>
      </c>
      <c r="AX241" s="14" t="s">
        <v>73</v>
      </c>
      <c r="AY241" s="239" t="s">
        <v>125</v>
      </c>
    </row>
    <row r="242" s="15" customFormat="1">
      <c r="A242" s="15"/>
      <c r="B242" s="240"/>
      <c r="C242" s="241"/>
      <c r="D242" s="220" t="s">
        <v>135</v>
      </c>
      <c r="E242" s="242" t="s">
        <v>19</v>
      </c>
      <c r="F242" s="243" t="s">
        <v>138</v>
      </c>
      <c r="G242" s="241"/>
      <c r="H242" s="244">
        <v>110.678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0" t="s">
        <v>135</v>
      </c>
      <c r="AU242" s="250" t="s">
        <v>133</v>
      </c>
      <c r="AV242" s="15" t="s">
        <v>132</v>
      </c>
      <c r="AW242" s="15" t="s">
        <v>35</v>
      </c>
      <c r="AX242" s="15" t="s">
        <v>81</v>
      </c>
      <c r="AY242" s="250" t="s">
        <v>125</v>
      </c>
    </row>
    <row r="243" s="2" customFormat="1">
      <c r="A243" s="39"/>
      <c r="B243" s="40"/>
      <c r="C243" s="205" t="s">
        <v>321</v>
      </c>
      <c r="D243" s="205" t="s">
        <v>128</v>
      </c>
      <c r="E243" s="206" t="s">
        <v>322</v>
      </c>
      <c r="F243" s="207" t="s">
        <v>323</v>
      </c>
      <c r="G243" s="208" t="s">
        <v>175</v>
      </c>
      <c r="H243" s="209">
        <v>110.678</v>
      </c>
      <c r="I243" s="210"/>
      <c r="J243" s="211">
        <f>ROUND(I243*H243,2)</f>
        <v>0</v>
      </c>
      <c r="K243" s="207" t="s">
        <v>144</v>
      </c>
      <c r="L243" s="45"/>
      <c r="M243" s="212" t="s">
        <v>19</v>
      </c>
      <c r="N243" s="213" t="s">
        <v>45</v>
      </c>
      <c r="O243" s="85"/>
      <c r="P243" s="214">
        <f>O243*H243</f>
        <v>0</v>
      </c>
      <c r="Q243" s="214">
        <v>0.00033</v>
      </c>
      <c r="R243" s="214">
        <f>Q243*H243</f>
        <v>0.036523739999999999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176</v>
      </c>
      <c r="AT243" s="216" t="s">
        <v>128</v>
      </c>
      <c r="AU243" s="216" t="s">
        <v>133</v>
      </c>
      <c r="AY243" s="18" t="s">
        <v>125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133</v>
      </c>
      <c r="BK243" s="217">
        <f>ROUND(I243*H243,2)</f>
        <v>0</v>
      </c>
      <c r="BL243" s="18" t="s">
        <v>176</v>
      </c>
      <c r="BM243" s="216" t="s">
        <v>324</v>
      </c>
    </row>
    <row r="244" s="14" customFormat="1">
      <c r="A244" s="14"/>
      <c r="B244" s="229"/>
      <c r="C244" s="230"/>
      <c r="D244" s="220" t="s">
        <v>135</v>
      </c>
      <c r="E244" s="231" t="s">
        <v>19</v>
      </c>
      <c r="F244" s="232" t="s">
        <v>178</v>
      </c>
      <c r="G244" s="230"/>
      <c r="H244" s="233">
        <v>110.678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9" t="s">
        <v>135</v>
      </c>
      <c r="AU244" s="239" t="s">
        <v>133</v>
      </c>
      <c r="AV244" s="14" t="s">
        <v>133</v>
      </c>
      <c r="AW244" s="14" t="s">
        <v>35</v>
      </c>
      <c r="AX244" s="14" t="s">
        <v>73</v>
      </c>
      <c r="AY244" s="239" t="s">
        <v>125</v>
      </c>
    </row>
    <row r="245" s="15" customFormat="1">
      <c r="A245" s="15"/>
      <c r="B245" s="240"/>
      <c r="C245" s="241"/>
      <c r="D245" s="220" t="s">
        <v>135</v>
      </c>
      <c r="E245" s="242" t="s">
        <v>19</v>
      </c>
      <c r="F245" s="243" t="s">
        <v>138</v>
      </c>
      <c r="G245" s="241"/>
      <c r="H245" s="244">
        <v>110.678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0" t="s">
        <v>135</v>
      </c>
      <c r="AU245" s="250" t="s">
        <v>133</v>
      </c>
      <c r="AV245" s="15" t="s">
        <v>132</v>
      </c>
      <c r="AW245" s="15" t="s">
        <v>35</v>
      </c>
      <c r="AX245" s="15" t="s">
        <v>81</v>
      </c>
      <c r="AY245" s="250" t="s">
        <v>125</v>
      </c>
    </row>
    <row r="246" s="12" customFormat="1" ht="25.92" customHeight="1">
      <c r="A246" s="12"/>
      <c r="B246" s="189"/>
      <c r="C246" s="190"/>
      <c r="D246" s="191" t="s">
        <v>72</v>
      </c>
      <c r="E246" s="192" t="s">
        <v>325</v>
      </c>
      <c r="F246" s="192" t="s">
        <v>326</v>
      </c>
      <c r="G246" s="190"/>
      <c r="H246" s="190"/>
      <c r="I246" s="193"/>
      <c r="J246" s="194">
        <f>BK246</f>
        <v>0</v>
      </c>
      <c r="K246" s="190"/>
      <c r="L246" s="195"/>
      <c r="M246" s="196"/>
      <c r="N246" s="197"/>
      <c r="O246" s="197"/>
      <c r="P246" s="198">
        <f>SUM(P247:P259)</f>
        <v>0</v>
      </c>
      <c r="Q246" s="197"/>
      <c r="R246" s="198">
        <f>SUM(R247:R259)</f>
        <v>0.00108</v>
      </c>
      <c r="S246" s="197"/>
      <c r="T246" s="199">
        <f>SUM(T247:T259)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132</v>
      </c>
      <c r="AT246" s="201" t="s">
        <v>72</v>
      </c>
      <c r="AU246" s="201" t="s">
        <v>73</v>
      </c>
      <c r="AY246" s="200" t="s">
        <v>125</v>
      </c>
      <c r="BK246" s="202">
        <f>SUM(BK247:BK259)</f>
        <v>0</v>
      </c>
    </row>
    <row r="247" s="2" customFormat="1" ht="16.5" customHeight="1">
      <c r="A247" s="39"/>
      <c r="B247" s="40"/>
      <c r="C247" s="205" t="s">
        <v>327</v>
      </c>
      <c r="D247" s="205" t="s">
        <v>128</v>
      </c>
      <c r="E247" s="206" t="s">
        <v>328</v>
      </c>
      <c r="F247" s="207" t="s">
        <v>329</v>
      </c>
      <c r="G247" s="208" t="s">
        <v>330</v>
      </c>
      <c r="H247" s="209">
        <v>16</v>
      </c>
      <c r="I247" s="210"/>
      <c r="J247" s="211">
        <f>ROUND(I247*H247,2)</f>
        <v>0</v>
      </c>
      <c r="K247" s="207" t="s">
        <v>144</v>
      </c>
      <c r="L247" s="45"/>
      <c r="M247" s="212" t="s">
        <v>19</v>
      </c>
      <c r="N247" s="213" t="s">
        <v>45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331</v>
      </c>
      <c r="AT247" s="216" t="s">
        <v>128</v>
      </c>
      <c r="AU247" s="216" t="s">
        <v>81</v>
      </c>
      <c r="AY247" s="18" t="s">
        <v>125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133</v>
      </c>
      <c r="BK247" s="217">
        <f>ROUND(I247*H247,2)</f>
        <v>0</v>
      </c>
      <c r="BL247" s="18" t="s">
        <v>331</v>
      </c>
      <c r="BM247" s="216" t="s">
        <v>332</v>
      </c>
    </row>
    <row r="248" s="13" customFormat="1">
      <c r="A248" s="13"/>
      <c r="B248" s="218"/>
      <c r="C248" s="219"/>
      <c r="D248" s="220" t="s">
        <v>135</v>
      </c>
      <c r="E248" s="221" t="s">
        <v>19</v>
      </c>
      <c r="F248" s="222" t="s">
        <v>333</v>
      </c>
      <c r="G248" s="219"/>
      <c r="H248" s="221" t="s">
        <v>19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8" t="s">
        <v>135</v>
      </c>
      <c r="AU248" s="228" t="s">
        <v>81</v>
      </c>
      <c r="AV248" s="13" t="s">
        <v>81</v>
      </c>
      <c r="AW248" s="13" t="s">
        <v>35</v>
      </c>
      <c r="AX248" s="13" t="s">
        <v>73</v>
      </c>
      <c r="AY248" s="228" t="s">
        <v>125</v>
      </c>
    </row>
    <row r="249" s="14" customFormat="1">
      <c r="A249" s="14"/>
      <c r="B249" s="229"/>
      <c r="C249" s="230"/>
      <c r="D249" s="220" t="s">
        <v>135</v>
      </c>
      <c r="E249" s="231" t="s">
        <v>19</v>
      </c>
      <c r="F249" s="232" t="s">
        <v>334</v>
      </c>
      <c r="G249" s="230"/>
      <c r="H249" s="233">
        <v>16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39" t="s">
        <v>135</v>
      </c>
      <c r="AU249" s="239" t="s">
        <v>81</v>
      </c>
      <c r="AV249" s="14" t="s">
        <v>133</v>
      </c>
      <c r="AW249" s="14" t="s">
        <v>35</v>
      </c>
      <c r="AX249" s="14" t="s">
        <v>73</v>
      </c>
      <c r="AY249" s="239" t="s">
        <v>125</v>
      </c>
    </row>
    <row r="250" s="15" customFormat="1">
      <c r="A250" s="15"/>
      <c r="B250" s="240"/>
      <c r="C250" s="241"/>
      <c r="D250" s="220" t="s">
        <v>135</v>
      </c>
      <c r="E250" s="242" t="s">
        <v>19</v>
      </c>
      <c r="F250" s="243" t="s">
        <v>138</v>
      </c>
      <c r="G250" s="241"/>
      <c r="H250" s="244">
        <v>16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0" t="s">
        <v>135</v>
      </c>
      <c r="AU250" s="250" t="s">
        <v>81</v>
      </c>
      <c r="AV250" s="15" t="s">
        <v>132</v>
      </c>
      <c r="AW250" s="15" t="s">
        <v>35</v>
      </c>
      <c r="AX250" s="15" t="s">
        <v>81</v>
      </c>
      <c r="AY250" s="250" t="s">
        <v>125</v>
      </c>
    </row>
    <row r="251" s="2" customFormat="1" ht="16.5" customHeight="1">
      <c r="A251" s="39"/>
      <c r="B251" s="40"/>
      <c r="C251" s="251" t="s">
        <v>335</v>
      </c>
      <c r="D251" s="251" t="s">
        <v>216</v>
      </c>
      <c r="E251" s="252" t="s">
        <v>336</v>
      </c>
      <c r="F251" s="253" t="s">
        <v>337</v>
      </c>
      <c r="G251" s="254" t="s">
        <v>131</v>
      </c>
      <c r="H251" s="255">
        <v>72</v>
      </c>
      <c r="I251" s="256"/>
      <c r="J251" s="257">
        <f>ROUND(I251*H251,2)</f>
        <v>0</v>
      </c>
      <c r="K251" s="253" t="s">
        <v>19</v>
      </c>
      <c r="L251" s="258"/>
      <c r="M251" s="259" t="s">
        <v>19</v>
      </c>
      <c r="N251" s="260" t="s">
        <v>45</v>
      </c>
      <c r="O251" s="85"/>
      <c r="P251" s="214">
        <f>O251*H251</f>
        <v>0</v>
      </c>
      <c r="Q251" s="214">
        <v>1.0000000000000001E-05</v>
      </c>
      <c r="R251" s="214">
        <f>Q251*H251</f>
        <v>0.00072000000000000005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331</v>
      </c>
      <c r="AT251" s="216" t="s">
        <v>216</v>
      </c>
      <c r="AU251" s="216" t="s">
        <v>81</v>
      </c>
      <c r="AY251" s="18" t="s">
        <v>125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133</v>
      </c>
      <c r="BK251" s="217">
        <f>ROUND(I251*H251,2)</f>
        <v>0</v>
      </c>
      <c r="BL251" s="18" t="s">
        <v>331</v>
      </c>
      <c r="BM251" s="216" t="s">
        <v>338</v>
      </c>
    </row>
    <row r="252" s="14" customFormat="1">
      <c r="A252" s="14"/>
      <c r="B252" s="229"/>
      <c r="C252" s="230"/>
      <c r="D252" s="220" t="s">
        <v>135</v>
      </c>
      <c r="E252" s="231" t="s">
        <v>19</v>
      </c>
      <c r="F252" s="232" t="s">
        <v>339</v>
      </c>
      <c r="G252" s="230"/>
      <c r="H252" s="233">
        <v>72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9" t="s">
        <v>135</v>
      </c>
      <c r="AU252" s="239" t="s">
        <v>81</v>
      </c>
      <c r="AV252" s="14" t="s">
        <v>133</v>
      </c>
      <c r="AW252" s="14" t="s">
        <v>35</v>
      </c>
      <c r="AX252" s="14" t="s">
        <v>73</v>
      </c>
      <c r="AY252" s="239" t="s">
        <v>125</v>
      </c>
    </row>
    <row r="253" s="15" customFormat="1">
      <c r="A253" s="15"/>
      <c r="B253" s="240"/>
      <c r="C253" s="241"/>
      <c r="D253" s="220" t="s">
        <v>135</v>
      </c>
      <c r="E253" s="242" t="s">
        <v>19</v>
      </c>
      <c r="F253" s="243" t="s">
        <v>138</v>
      </c>
      <c r="G253" s="241"/>
      <c r="H253" s="244">
        <v>72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0" t="s">
        <v>135</v>
      </c>
      <c r="AU253" s="250" t="s">
        <v>81</v>
      </c>
      <c r="AV253" s="15" t="s">
        <v>132</v>
      </c>
      <c r="AW253" s="15" t="s">
        <v>35</v>
      </c>
      <c r="AX253" s="15" t="s">
        <v>81</v>
      </c>
      <c r="AY253" s="250" t="s">
        <v>125</v>
      </c>
    </row>
    <row r="254" s="2" customFormat="1" ht="16.5" customHeight="1">
      <c r="A254" s="39"/>
      <c r="B254" s="40"/>
      <c r="C254" s="251" t="s">
        <v>340</v>
      </c>
      <c r="D254" s="251" t="s">
        <v>216</v>
      </c>
      <c r="E254" s="252" t="s">
        <v>341</v>
      </c>
      <c r="F254" s="253" t="s">
        <v>342</v>
      </c>
      <c r="G254" s="254" t="s">
        <v>131</v>
      </c>
      <c r="H254" s="255">
        <v>36</v>
      </c>
      <c r="I254" s="256"/>
      <c r="J254" s="257">
        <f>ROUND(I254*H254,2)</f>
        <v>0</v>
      </c>
      <c r="K254" s="253" t="s">
        <v>19</v>
      </c>
      <c r="L254" s="258"/>
      <c r="M254" s="259" t="s">
        <v>19</v>
      </c>
      <c r="N254" s="260" t="s">
        <v>45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331</v>
      </c>
      <c r="AT254" s="216" t="s">
        <v>216</v>
      </c>
      <c r="AU254" s="216" t="s">
        <v>81</v>
      </c>
      <c r="AY254" s="18" t="s">
        <v>125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133</v>
      </c>
      <c r="BK254" s="217">
        <f>ROUND(I254*H254,2)</f>
        <v>0</v>
      </c>
      <c r="BL254" s="18" t="s">
        <v>331</v>
      </c>
      <c r="BM254" s="216" t="s">
        <v>343</v>
      </c>
    </row>
    <row r="255" s="14" customFormat="1">
      <c r="A255" s="14"/>
      <c r="B255" s="229"/>
      <c r="C255" s="230"/>
      <c r="D255" s="220" t="s">
        <v>135</v>
      </c>
      <c r="E255" s="231" t="s">
        <v>19</v>
      </c>
      <c r="F255" s="232" t="s">
        <v>335</v>
      </c>
      <c r="G255" s="230"/>
      <c r="H255" s="233">
        <v>36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9" t="s">
        <v>135</v>
      </c>
      <c r="AU255" s="239" t="s">
        <v>81</v>
      </c>
      <c r="AV255" s="14" t="s">
        <v>133</v>
      </c>
      <c r="AW255" s="14" t="s">
        <v>35</v>
      </c>
      <c r="AX255" s="14" t="s">
        <v>73</v>
      </c>
      <c r="AY255" s="239" t="s">
        <v>125</v>
      </c>
    </row>
    <row r="256" s="15" customFormat="1">
      <c r="A256" s="15"/>
      <c r="B256" s="240"/>
      <c r="C256" s="241"/>
      <c r="D256" s="220" t="s">
        <v>135</v>
      </c>
      <c r="E256" s="242" t="s">
        <v>19</v>
      </c>
      <c r="F256" s="243" t="s">
        <v>138</v>
      </c>
      <c r="G256" s="241"/>
      <c r="H256" s="244">
        <v>36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0" t="s">
        <v>135</v>
      </c>
      <c r="AU256" s="250" t="s">
        <v>81</v>
      </c>
      <c r="AV256" s="15" t="s">
        <v>132</v>
      </c>
      <c r="AW256" s="15" t="s">
        <v>35</v>
      </c>
      <c r="AX256" s="15" t="s">
        <v>81</v>
      </c>
      <c r="AY256" s="250" t="s">
        <v>125</v>
      </c>
    </row>
    <row r="257" s="2" customFormat="1" ht="16.5" customHeight="1">
      <c r="A257" s="39"/>
      <c r="B257" s="40"/>
      <c r="C257" s="251" t="s">
        <v>344</v>
      </c>
      <c r="D257" s="251" t="s">
        <v>216</v>
      </c>
      <c r="E257" s="252" t="s">
        <v>345</v>
      </c>
      <c r="F257" s="253" t="s">
        <v>346</v>
      </c>
      <c r="G257" s="254" t="s">
        <v>131</v>
      </c>
      <c r="H257" s="255">
        <v>36</v>
      </c>
      <c r="I257" s="256"/>
      <c r="J257" s="257">
        <f>ROUND(I257*H257,2)</f>
        <v>0</v>
      </c>
      <c r="K257" s="253" t="s">
        <v>19</v>
      </c>
      <c r="L257" s="258"/>
      <c r="M257" s="259" t="s">
        <v>19</v>
      </c>
      <c r="N257" s="260" t="s">
        <v>45</v>
      </c>
      <c r="O257" s="85"/>
      <c r="P257" s="214">
        <f>O257*H257</f>
        <v>0</v>
      </c>
      <c r="Q257" s="214">
        <v>1.0000000000000001E-05</v>
      </c>
      <c r="R257" s="214">
        <f>Q257*H257</f>
        <v>0.00036000000000000002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331</v>
      </c>
      <c r="AT257" s="216" t="s">
        <v>216</v>
      </c>
      <c r="AU257" s="216" t="s">
        <v>81</v>
      </c>
      <c r="AY257" s="18" t="s">
        <v>125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133</v>
      </c>
      <c r="BK257" s="217">
        <f>ROUND(I257*H257,2)</f>
        <v>0</v>
      </c>
      <c r="BL257" s="18" t="s">
        <v>331</v>
      </c>
      <c r="BM257" s="216" t="s">
        <v>347</v>
      </c>
    </row>
    <row r="258" s="14" customFormat="1">
      <c r="A258" s="14"/>
      <c r="B258" s="229"/>
      <c r="C258" s="230"/>
      <c r="D258" s="220" t="s">
        <v>135</v>
      </c>
      <c r="E258" s="231" t="s">
        <v>19</v>
      </c>
      <c r="F258" s="232" t="s">
        <v>335</v>
      </c>
      <c r="G258" s="230"/>
      <c r="H258" s="233">
        <v>36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39" t="s">
        <v>135</v>
      </c>
      <c r="AU258" s="239" t="s">
        <v>81</v>
      </c>
      <c r="AV258" s="14" t="s">
        <v>133</v>
      </c>
      <c r="AW258" s="14" t="s">
        <v>35</v>
      </c>
      <c r="AX258" s="14" t="s">
        <v>73</v>
      </c>
      <c r="AY258" s="239" t="s">
        <v>125</v>
      </c>
    </row>
    <row r="259" s="15" customFormat="1">
      <c r="A259" s="15"/>
      <c r="B259" s="240"/>
      <c r="C259" s="241"/>
      <c r="D259" s="220" t="s">
        <v>135</v>
      </c>
      <c r="E259" s="242" t="s">
        <v>19</v>
      </c>
      <c r="F259" s="243" t="s">
        <v>138</v>
      </c>
      <c r="G259" s="241"/>
      <c r="H259" s="244">
        <v>36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0" t="s">
        <v>135</v>
      </c>
      <c r="AU259" s="250" t="s">
        <v>81</v>
      </c>
      <c r="AV259" s="15" t="s">
        <v>132</v>
      </c>
      <c r="AW259" s="15" t="s">
        <v>35</v>
      </c>
      <c r="AX259" s="15" t="s">
        <v>81</v>
      </c>
      <c r="AY259" s="250" t="s">
        <v>125</v>
      </c>
    </row>
    <row r="260" s="12" customFormat="1" ht="25.92" customHeight="1">
      <c r="A260" s="12"/>
      <c r="B260" s="189"/>
      <c r="C260" s="190"/>
      <c r="D260" s="191" t="s">
        <v>72</v>
      </c>
      <c r="E260" s="192" t="s">
        <v>348</v>
      </c>
      <c r="F260" s="192" t="s">
        <v>349</v>
      </c>
      <c r="G260" s="190"/>
      <c r="H260" s="190"/>
      <c r="I260" s="193"/>
      <c r="J260" s="194">
        <f>BK260</f>
        <v>0</v>
      </c>
      <c r="K260" s="190"/>
      <c r="L260" s="195"/>
      <c r="M260" s="196"/>
      <c r="N260" s="197"/>
      <c r="O260" s="197"/>
      <c r="P260" s="198">
        <f>P261+P266+P269</f>
        <v>0</v>
      </c>
      <c r="Q260" s="197"/>
      <c r="R260" s="198">
        <f>R261+R266+R269</f>
        <v>0</v>
      </c>
      <c r="S260" s="197"/>
      <c r="T260" s="199">
        <f>T261+T266+T269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154</v>
      </c>
      <c r="AT260" s="201" t="s">
        <v>72</v>
      </c>
      <c r="AU260" s="201" t="s">
        <v>73</v>
      </c>
      <c r="AY260" s="200" t="s">
        <v>125</v>
      </c>
      <c r="BK260" s="202">
        <f>BK261+BK266+BK269</f>
        <v>0</v>
      </c>
    </row>
    <row r="261" s="12" customFormat="1" ht="22.8" customHeight="1">
      <c r="A261" s="12"/>
      <c r="B261" s="189"/>
      <c r="C261" s="190"/>
      <c r="D261" s="191" t="s">
        <v>72</v>
      </c>
      <c r="E261" s="203" t="s">
        <v>350</v>
      </c>
      <c r="F261" s="203" t="s">
        <v>351</v>
      </c>
      <c r="G261" s="190"/>
      <c r="H261" s="190"/>
      <c r="I261" s="193"/>
      <c r="J261" s="204">
        <f>BK261</f>
        <v>0</v>
      </c>
      <c r="K261" s="190"/>
      <c r="L261" s="195"/>
      <c r="M261" s="196"/>
      <c r="N261" s="197"/>
      <c r="O261" s="197"/>
      <c r="P261" s="198">
        <f>SUM(P262:P265)</f>
        <v>0</v>
      </c>
      <c r="Q261" s="197"/>
      <c r="R261" s="198">
        <f>SUM(R262:R265)</f>
        <v>0</v>
      </c>
      <c r="S261" s="197"/>
      <c r="T261" s="199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0" t="s">
        <v>154</v>
      </c>
      <c r="AT261" s="201" t="s">
        <v>72</v>
      </c>
      <c r="AU261" s="201" t="s">
        <v>81</v>
      </c>
      <c r="AY261" s="200" t="s">
        <v>125</v>
      </c>
      <c r="BK261" s="202">
        <f>SUM(BK262:BK265)</f>
        <v>0</v>
      </c>
    </row>
    <row r="262" s="2" customFormat="1" ht="16.5" customHeight="1">
      <c r="A262" s="39"/>
      <c r="B262" s="40"/>
      <c r="C262" s="205" t="s">
        <v>352</v>
      </c>
      <c r="D262" s="205" t="s">
        <v>128</v>
      </c>
      <c r="E262" s="206" t="s">
        <v>353</v>
      </c>
      <c r="F262" s="207" t="s">
        <v>351</v>
      </c>
      <c r="G262" s="208" t="s">
        <v>354</v>
      </c>
      <c r="H262" s="209">
        <v>1</v>
      </c>
      <c r="I262" s="210"/>
      <c r="J262" s="211">
        <f>ROUND(I262*H262,2)</f>
        <v>0</v>
      </c>
      <c r="K262" s="207" t="s">
        <v>144</v>
      </c>
      <c r="L262" s="45"/>
      <c r="M262" s="212" t="s">
        <v>19</v>
      </c>
      <c r="N262" s="213" t="s">
        <v>45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355</v>
      </c>
      <c r="AT262" s="216" t="s">
        <v>128</v>
      </c>
      <c r="AU262" s="216" t="s">
        <v>133</v>
      </c>
      <c r="AY262" s="18" t="s">
        <v>125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133</v>
      </c>
      <c r="BK262" s="217">
        <f>ROUND(I262*H262,2)</f>
        <v>0</v>
      </c>
      <c r="BL262" s="18" t="s">
        <v>355</v>
      </c>
      <c r="BM262" s="216" t="s">
        <v>356</v>
      </c>
    </row>
    <row r="263" s="13" customFormat="1">
      <c r="A263" s="13"/>
      <c r="B263" s="218"/>
      <c r="C263" s="219"/>
      <c r="D263" s="220" t="s">
        <v>135</v>
      </c>
      <c r="E263" s="221" t="s">
        <v>19</v>
      </c>
      <c r="F263" s="222" t="s">
        <v>357</v>
      </c>
      <c r="G263" s="219"/>
      <c r="H263" s="221" t="s">
        <v>19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8" t="s">
        <v>135</v>
      </c>
      <c r="AU263" s="228" t="s">
        <v>133</v>
      </c>
      <c r="AV263" s="13" t="s">
        <v>81</v>
      </c>
      <c r="AW263" s="13" t="s">
        <v>35</v>
      </c>
      <c r="AX263" s="13" t="s">
        <v>73</v>
      </c>
      <c r="AY263" s="228" t="s">
        <v>125</v>
      </c>
    </row>
    <row r="264" s="14" customFormat="1">
      <c r="A264" s="14"/>
      <c r="B264" s="229"/>
      <c r="C264" s="230"/>
      <c r="D264" s="220" t="s">
        <v>135</v>
      </c>
      <c r="E264" s="231" t="s">
        <v>19</v>
      </c>
      <c r="F264" s="232" t="s">
        <v>81</v>
      </c>
      <c r="G264" s="230"/>
      <c r="H264" s="233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9" t="s">
        <v>135</v>
      </c>
      <c r="AU264" s="239" t="s">
        <v>133</v>
      </c>
      <c r="AV264" s="14" t="s">
        <v>133</v>
      </c>
      <c r="AW264" s="14" t="s">
        <v>35</v>
      </c>
      <c r="AX264" s="14" t="s">
        <v>73</v>
      </c>
      <c r="AY264" s="239" t="s">
        <v>125</v>
      </c>
    </row>
    <row r="265" s="15" customFormat="1">
      <c r="A265" s="15"/>
      <c r="B265" s="240"/>
      <c r="C265" s="241"/>
      <c r="D265" s="220" t="s">
        <v>135</v>
      </c>
      <c r="E265" s="242" t="s">
        <v>19</v>
      </c>
      <c r="F265" s="243" t="s">
        <v>138</v>
      </c>
      <c r="G265" s="241"/>
      <c r="H265" s="244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0" t="s">
        <v>135</v>
      </c>
      <c r="AU265" s="250" t="s">
        <v>133</v>
      </c>
      <c r="AV265" s="15" t="s">
        <v>132</v>
      </c>
      <c r="AW265" s="15" t="s">
        <v>35</v>
      </c>
      <c r="AX265" s="15" t="s">
        <v>81</v>
      </c>
      <c r="AY265" s="250" t="s">
        <v>125</v>
      </c>
    </row>
    <row r="266" s="12" customFormat="1" ht="22.8" customHeight="1">
      <c r="A266" s="12"/>
      <c r="B266" s="189"/>
      <c r="C266" s="190"/>
      <c r="D266" s="191" t="s">
        <v>72</v>
      </c>
      <c r="E266" s="203" t="s">
        <v>358</v>
      </c>
      <c r="F266" s="203" t="s">
        <v>359</v>
      </c>
      <c r="G266" s="190"/>
      <c r="H266" s="190"/>
      <c r="I266" s="193"/>
      <c r="J266" s="204">
        <f>BK266</f>
        <v>0</v>
      </c>
      <c r="K266" s="190"/>
      <c r="L266" s="195"/>
      <c r="M266" s="196"/>
      <c r="N266" s="197"/>
      <c r="O266" s="197"/>
      <c r="P266" s="198">
        <f>SUM(P267:P268)</f>
        <v>0</v>
      </c>
      <c r="Q266" s="197"/>
      <c r="R266" s="198">
        <f>SUM(R267:R268)</f>
        <v>0</v>
      </c>
      <c r="S266" s="197"/>
      <c r="T266" s="199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0" t="s">
        <v>154</v>
      </c>
      <c r="AT266" s="201" t="s">
        <v>72</v>
      </c>
      <c r="AU266" s="201" t="s">
        <v>81</v>
      </c>
      <c r="AY266" s="200" t="s">
        <v>125</v>
      </c>
      <c r="BK266" s="202">
        <f>SUM(BK267:BK268)</f>
        <v>0</v>
      </c>
    </row>
    <row r="267" s="2" customFormat="1" ht="16.5" customHeight="1">
      <c r="A267" s="39"/>
      <c r="B267" s="40"/>
      <c r="C267" s="205" t="s">
        <v>360</v>
      </c>
      <c r="D267" s="205" t="s">
        <v>128</v>
      </c>
      <c r="E267" s="206" t="s">
        <v>361</v>
      </c>
      <c r="F267" s="207" t="s">
        <v>359</v>
      </c>
      <c r="G267" s="208" t="s">
        <v>362</v>
      </c>
      <c r="H267" s="261"/>
      <c r="I267" s="210"/>
      <c r="J267" s="211">
        <f>ROUND(I267*H267,2)</f>
        <v>0</v>
      </c>
      <c r="K267" s="207" t="s">
        <v>144</v>
      </c>
      <c r="L267" s="45"/>
      <c r="M267" s="212" t="s">
        <v>19</v>
      </c>
      <c r="N267" s="213" t="s">
        <v>45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355</v>
      </c>
      <c r="AT267" s="216" t="s">
        <v>128</v>
      </c>
      <c r="AU267" s="216" t="s">
        <v>133</v>
      </c>
      <c r="AY267" s="18" t="s">
        <v>125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133</v>
      </c>
      <c r="BK267" s="217">
        <f>ROUND(I267*H267,2)</f>
        <v>0</v>
      </c>
      <c r="BL267" s="18" t="s">
        <v>355</v>
      </c>
      <c r="BM267" s="216" t="s">
        <v>363</v>
      </c>
    </row>
    <row r="268" s="2" customFormat="1">
      <c r="A268" s="39"/>
      <c r="B268" s="40"/>
      <c r="C268" s="41"/>
      <c r="D268" s="220" t="s">
        <v>364</v>
      </c>
      <c r="E268" s="41"/>
      <c r="F268" s="262" t="s">
        <v>365</v>
      </c>
      <c r="G268" s="41"/>
      <c r="H268" s="41"/>
      <c r="I268" s="263"/>
      <c r="J268" s="41"/>
      <c r="K268" s="41"/>
      <c r="L268" s="45"/>
      <c r="M268" s="264"/>
      <c r="N268" s="265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364</v>
      </c>
      <c r="AU268" s="18" t="s">
        <v>133</v>
      </c>
    </row>
    <row r="269" s="12" customFormat="1" ht="22.8" customHeight="1">
      <c r="A269" s="12"/>
      <c r="B269" s="189"/>
      <c r="C269" s="190"/>
      <c r="D269" s="191" t="s">
        <v>72</v>
      </c>
      <c r="E269" s="203" t="s">
        <v>366</v>
      </c>
      <c r="F269" s="203" t="s">
        <v>367</v>
      </c>
      <c r="G269" s="190"/>
      <c r="H269" s="190"/>
      <c r="I269" s="193"/>
      <c r="J269" s="204">
        <f>BK269</f>
        <v>0</v>
      </c>
      <c r="K269" s="190"/>
      <c r="L269" s="195"/>
      <c r="M269" s="196"/>
      <c r="N269" s="197"/>
      <c r="O269" s="197"/>
      <c r="P269" s="198">
        <f>P270</f>
        <v>0</v>
      </c>
      <c r="Q269" s="197"/>
      <c r="R269" s="198">
        <f>R270</f>
        <v>0</v>
      </c>
      <c r="S269" s="197"/>
      <c r="T269" s="199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0" t="s">
        <v>154</v>
      </c>
      <c r="AT269" s="201" t="s">
        <v>72</v>
      </c>
      <c r="AU269" s="201" t="s">
        <v>81</v>
      </c>
      <c r="AY269" s="200" t="s">
        <v>125</v>
      </c>
      <c r="BK269" s="202">
        <f>BK270</f>
        <v>0</v>
      </c>
    </row>
    <row r="270" s="2" customFormat="1" ht="16.5" customHeight="1">
      <c r="A270" s="39"/>
      <c r="B270" s="40"/>
      <c r="C270" s="205" t="s">
        <v>368</v>
      </c>
      <c r="D270" s="205" t="s">
        <v>128</v>
      </c>
      <c r="E270" s="206" t="s">
        <v>369</v>
      </c>
      <c r="F270" s="207" t="s">
        <v>370</v>
      </c>
      <c r="G270" s="208" t="s">
        <v>362</v>
      </c>
      <c r="H270" s="261"/>
      <c r="I270" s="210"/>
      <c r="J270" s="211">
        <f>ROUND(I270*H270,2)</f>
        <v>0</v>
      </c>
      <c r="K270" s="207" t="s">
        <v>144</v>
      </c>
      <c r="L270" s="45"/>
      <c r="M270" s="266" t="s">
        <v>19</v>
      </c>
      <c r="N270" s="267" t="s">
        <v>45</v>
      </c>
      <c r="O270" s="268"/>
      <c r="P270" s="269">
        <f>O270*H270</f>
        <v>0</v>
      </c>
      <c r="Q270" s="269">
        <v>0</v>
      </c>
      <c r="R270" s="269">
        <f>Q270*H270</f>
        <v>0</v>
      </c>
      <c r="S270" s="269">
        <v>0</v>
      </c>
      <c r="T270" s="27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355</v>
      </c>
      <c r="AT270" s="216" t="s">
        <v>128</v>
      </c>
      <c r="AU270" s="216" t="s">
        <v>133</v>
      </c>
      <c r="AY270" s="18" t="s">
        <v>125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133</v>
      </c>
      <c r="BK270" s="217">
        <f>ROUND(I270*H270,2)</f>
        <v>0</v>
      </c>
      <c r="BL270" s="18" t="s">
        <v>355</v>
      </c>
      <c r="BM270" s="216" t="s">
        <v>371</v>
      </c>
    </row>
    <row r="271" s="2" customFormat="1" ht="6.96" customHeight="1">
      <c r="A271" s="39"/>
      <c r="B271" s="60"/>
      <c r="C271" s="61"/>
      <c r="D271" s="61"/>
      <c r="E271" s="61"/>
      <c r="F271" s="61"/>
      <c r="G271" s="61"/>
      <c r="H271" s="61"/>
      <c r="I271" s="61"/>
      <c r="J271" s="61"/>
      <c r="K271" s="61"/>
      <c r="L271" s="45"/>
      <c r="M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</row>
  </sheetData>
  <sheetProtection sheet="1" autoFilter="0" formatColumns="0" formatRows="0" objects="1" scenarios="1" spinCount="100000" saltValue="biNIbp7Dr1dKzYH/rJgKz6+ls80XoYDuofDi3cYswhewjrjBDeXrmJBDH3ihv6Y8SYTIgCW/jRwJsW1BouJLdg==" hashValue="POkAm42dnpZh0dN+1Z/HAjBRpU6eXFEHONlTtWifttjsx3FH1LO6fTuUaPUyH29nSasvPik/e0GRcOGZtxUTuA==" algorithmName="SHA-512" password="CC35"/>
  <autoFilter ref="C91:K27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opláštění výtahových šachet Chomutov, Palackého 4271 - 4273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372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373</v>
      </c>
      <c r="G12" s="39"/>
      <c r="H12" s="39"/>
      <c r="I12" s="133" t="s">
        <v>23</v>
      </c>
      <c r="J12" s="138" t="str">
        <f>'Rekapitulace stavby'!AN8</f>
        <v>14. 9. 2020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ROUND((SUM(BE92:BE277)),  2)</f>
        <v>0</v>
      </c>
      <c r="G33" s="39"/>
      <c r="H33" s="39"/>
      <c r="I33" s="149">
        <v>0.20999999999999999</v>
      </c>
      <c r="J33" s="148">
        <f>ROUND(((SUM(BE92:BE277))*I33),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ROUND((SUM(BF92:BF277)),  2)</f>
        <v>0</v>
      </c>
      <c r="G34" s="39"/>
      <c r="H34" s="39"/>
      <c r="I34" s="149">
        <v>0.14999999999999999</v>
      </c>
      <c r="J34" s="148">
        <f>ROUND(((SUM(BF92:BF277))*I34),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ROUND((SUM(BG92:BG277)),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ROUND((SUM(BH92:BH277)),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ROUND((SUM(BI92:BI277)),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opláštění výtahových šachet Chomutov, Palackého 4271 - 4273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SO2 - 4272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Chomutov - obyt. dům Palackého 4272</v>
      </c>
      <c r="G52" s="41"/>
      <c r="H52" s="41"/>
      <c r="I52" s="33" t="s">
        <v>23</v>
      </c>
      <c r="J52" s="73" t="str">
        <f>IF(J12="","",J12)</f>
        <v>14. 9. 2020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s.o., SPS OŘ ÚNL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101</v>
      </c>
      <c r="E64" s="169"/>
      <c r="F64" s="169"/>
      <c r="G64" s="169"/>
      <c r="H64" s="169"/>
      <c r="I64" s="169"/>
      <c r="J64" s="170">
        <f>J109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102</v>
      </c>
      <c r="E65" s="175"/>
      <c r="F65" s="175"/>
      <c r="G65" s="175"/>
      <c r="H65" s="175"/>
      <c r="I65" s="175"/>
      <c r="J65" s="176">
        <f>J110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103</v>
      </c>
      <c r="E66" s="175"/>
      <c r="F66" s="175"/>
      <c r="G66" s="175"/>
      <c r="H66" s="175"/>
      <c r="I66" s="175"/>
      <c r="J66" s="176">
        <f>J115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104</v>
      </c>
      <c r="E67" s="175"/>
      <c r="F67" s="175"/>
      <c r="G67" s="175"/>
      <c r="H67" s="175"/>
      <c r="I67" s="175"/>
      <c r="J67" s="176">
        <f>J199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105</v>
      </c>
      <c r="E68" s="169"/>
      <c r="F68" s="169"/>
      <c r="G68" s="169"/>
      <c r="H68" s="169"/>
      <c r="I68" s="169"/>
      <c r="J68" s="170">
        <f>J253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6"/>
      <c r="C69" s="167"/>
      <c r="D69" s="168" t="s">
        <v>106</v>
      </c>
      <c r="E69" s="169"/>
      <c r="F69" s="169"/>
      <c r="G69" s="169"/>
      <c r="H69" s="169"/>
      <c r="I69" s="169"/>
      <c r="J69" s="170">
        <f>J267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107</v>
      </c>
      <c r="E70" s="175"/>
      <c r="F70" s="175"/>
      <c r="G70" s="175"/>
      <c r="H70" s="175"/>
      <c r="I70" s="175"/>
      <c r="J70" s="176">
        <f>J268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108</v>
      </c>
      <c r="E71" s="175"/>
      <c r="F71" s="175"/>
      <c r="G71" s="175"/>
      <c r="H71" s="175"/>
      <c r="I71" s="175"/>
      <c r="J71" s="176">
        <f>J273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109</v>
      </c>
      <c r="E72" s="175"/>
      <c r="F72" s="175"/>
      <c r="G72" s="175"/>
      <c r="H72" s="175"/>
      <c r="I72" s="175"/>
      <c r="J72" s="176">
        <f>J276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110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Oprava opláštění výtahových šachet Chomutov, Palackého 4271 - 4273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90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SO2 - 4272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Chomutov - obyt. dům Palackého 4272</v>
      </c>
      <c r="G86" s="41"/>
      <c r="H86" s="41"/>
      <c r="I86" s="33" t="s">
        <v>23</v>
      </c>
      <c r="J86" s="73" t="str">
        <f>IF(J12="","",J12)</f>
        <v>14. 9. 2020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Správa železnic, s.o., SPS OŘ ÚNL</v>
      </c>
      <c r="G88" s="41"/>
      <c r="H88" s="41"/>
      <c r="I88" s="33" t="s">
        <v>33</v>
      </c>
      <c r="J88" s="37" t="str">
        <f>E21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31</v>
      </c>
      <c r="D89" s="41"/>
      <c r="E89" s="41"/>
      <c r="F89" s="28" t="str">
        <f>IF(E18="","",E18)</f>
        <v>Vyplň údaj</v>
      </c>
      <c r="G89" s="41"/>
      <c r="H89" s="41"/>
      <c r="I89" s="33" t="s">
        <v>36</v>
      </c>
      <c r="J89" s="37" t="str">
        <f>E24</f>
        <v xml:space="preserve"> 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111</v>
      </c>
      <c r="D91" s="181" t="s">
        <v>58</v>
      </c>
      <c r="E91" s="181" t="s">
        <v>54</v>
      </c>
      <c r="F91" s="181" t="s">
        <v>55</v>
      </c>
      <c r="G91" s="181" t="s">
        <v>112</v>
      </c>
      <c r="H91" s="181" t="s">
        <v>113</v>
      </c>
      <c r="I91" s="181" t="s">
        <v>114</v>
      </c>
      <c r="J91" s="181" t="s">
        <v>95</v>
      </c>
      <c r="K91" s="182" t="s">
        <v>115</v>
      </c>
      <c r="L91" s="183"/>
      <c r="M91" s="93" t="s">
        <v>19</v>
      </c>
      <c r="N91" s="94" t="s">
        <v>43</v>
      </c>
      <c r="O91" s="94" t="s">
        <v>116</v>
      </c>
      <c r="P91" s="94" t="s">
        <v>117</v>
      </c>
      <c r="Q91" s="94" t="s">
        <v>118</v>
      </c>
      <c r="R91" s="94" t="s">
        <v>119</v>
      </c>
      <c r="S91" s="94" t="s">
        <v>120</v>
      </c>
      <c r="T91" s="95" t="s">
        <v>121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122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P93+P109+P253+P267</f>
        <v>0</v>
      </c>
      <c r="Q92" s="97"/>
      <c r="R92" s="186">
        <f>R93+R109+R253+R267</f>
        <v>4.2884609000000005</v>
      </c>
      <c r="S92" s="97"/>
      <c r="T92" s="187">
        <f>T93+T109+T253+T267</f>
        <v>3.129826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96</v>
      </c>
      <c r="BK92" s="188">
        <f>BK93+BK109+BK253+BK267</f>
        <v>0</v>
      </c>
    </row>
    <row r="93" s="12" customFormat="1" ht="25.92" customHeight="1">
      <c r="A93" s="12"/>
      <c r="B93" s="189"/>
      <c r="C93" s="190"/>
      <c r="D93" s="191" t="s">
        <v>72</v>
      </c>
      <c r="E93" s="192" t="s">
        <v>123</v>
      </c>
      <c r="F93" s="192" t="s">
        <v>124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P94+P99+P107</f>
        <v>0</v>
      </c>
      <c r="Q93" s="197"/>
      <c r="R93" s="198">
        <f>R94+R99+R107</f>
        <v>0.216</v>
      </c>
      <c r="S93" s="197"/>
      <c r="T93" s="199">
        <f>T94+T99+T107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81</v>
      </c>
      <c r="AT93" s="201" t="s">
        <v>72</v>
      </c>
      <c r="AU93" s="201" t="s">
        <v>73</v>
      </c>
      <c r="AY93" s="200" t="s">
        <v>125</v>
      </c>
      <c r="BK93" s="202">
        <f>BK94+BK99+BK107</f>
        <v>0</v>
      </c>
    </row>
    <row r="94" s="12" customFormat="1" ht="22.8" customHeight="1">
      <c r="A94" s="12"/>
      <c r="B94" s="189"/>
      <c r="C94" s="190"/>
      <c r="D94" s="191" t="s">
        <v>72</v>
      </c>
      <c r="E94" s="203" t="s">
        <v>126</v>
      </c>
      <c r="F94" s="203" t="s">
        <v>127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SUM(P95:P98)</f>
        <v>0</v>
      </c>
      <c r="Q94" s="197"/>
      <c r="R94" s="198">
        <f>SUM(R95:R98)</f>
        <v>0.216</v>
      </c>
      <c r="S94" s="197"/>
      <c r="T94" s="199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81</v>
      </c>
      <c r="AT94" s="201" t="s">
        <v>72</v>
      </c>
      <c r="AU94" s="201" t="s">
        <v>81</v>
      </c>
      <c r="AY94" s="200" t="s">
        <v>125</v>
      </c>
      <c r="BK94" s="202">
        <f>SUM(BK95:BK98)</f>
        <v>0</v>
      </c>
    </row>
    <row r="95" s="2" customFormat="1" ht="16.5" customHeight="1">
      <c r="A95" s="39"/>
      <c r="B95" s="40"/>
      <c r="C95" s="205" t="s">
        <v>81</v>
      </c>
      <c r="D95" s="205" t="s">
        <v>128</v>
      </c>
      <c r="E95" s="206" t="s">
        <v>129</v>
      </c>
      <c r="F95" s="207" t="s">
        <v>130</v>
      </c>
      <c r="G95" s="208" t="s">
        <v>131</v>
      </c>
      <c r="H95" s="209">
        <v>9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0.024</v>
      </c>
      <c r="R95" s="214">
        <f>Q95*H95</f>
        <v>0.216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132</v>
      </c>
      <c r="AT95" s="216" t="s">
        <v>128</v>
      </c>
      <c r="AU95" s="216" t="s">
        <v>133</v>
      </c>
      <c r="AY95" s="18" t="s">
        <v>125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133</v>
      </c>
      <c r="BK95" s="217">
        <f>ROUND(I95*H95,2)</f>
        <v>0</v>
      </c>
      <c r="BL95" s="18" t="s">
        <v>132</v>
      </c>
      <c r="BM95" s="216" t="s">
        <v>374</v>
      </c>
    </row>
    <row r="96" s="13" customFormat="1">
      <c r="A96" s="13"/>
      <c r="B96" s="218"/>
      <c r="C96" s="219"/>
      <c r="D96" s="220" t="s">
        <v>135</v>
      </c>
      <c r="E96" s="221" t="s">
        <v>19</v>
      </c>
      <c r="F96" s="222" t="s">
        <v>136</v>
      </c>
      <c r="G96" s="219"/>
      <c r="H96" s="221" t="s">
        <v>19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135</v>
      </c>
      <c r="AU96" s="228" t="s">
        <v>133</v>
      </c>
      <c r="AV96" s="13" t="s">
        <v>81</v>
      </c>
      <c r="AW96" s="13" t="s">
        <v>35</v>
      </c>
      <c r="AX96" s="13" t="s">
        <v>73</v>
      </c>
      <c r="AY96" s="228" t="s">
        <v>125</v>
      </c>
    </row>
    <row r="97" s="14" customFormat="1">
      <c r="A97" s="14"/>
      <c r="B97" s="229"/>
      <c r="C97" s="230"/>
      <c r="D97" s="220" t="s">
        <v>135</v>
      </c>
      <c r="E97" s="231" t="s">
        <v>19</v>
      </c>
      <c r="F97" s="232" t="s">
        <v>137</v>
      </c>
      <c r="G97" s="230"/>
      <c r="H97" s="233">
        <v>9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135</v>
      </c>
      <c r="AU97" s="239" t="s">
        <v>133</v>
      </c>
      <c r="AV97" s="14" t="s">
        <v>133</v>
      </c>
      <c r="AW97" s="14" t="s">
        <v>35</v>
      </c>
      <c r="AX97" s="14" t="s">
        <v>73</v>
      </c>
      <c r="AY97" s="239" t="s">
        <v>125</v>
      </c>
    </row>
    <row r="98" s="15" customFormat="1">
      <c r="A98" s="15"/>
      <c r="B98" s="240"/>
      <c r="C98" s="241"/>
      <c r="D98" s="220" t="s">
        <v>135</v>
      </c>
      <c r="E98" s="242" t="s">
        <v>19</v>
      </c>
      <c r="F98" s="243" t="s">
        <v>138</v>
      </c>
      <c r="G98" s="241"/>
      <c r="H98" s="244">
        <v>9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0" t="s">
        <v>135</v>
      </c>
      <c r="AU98" s="250" t="s">
        <v>133</v>
      </c>
      <c r="AV98" s="15" t="s">
        <v>132</v>
      </c>
      <c r="AW98" s="15" t="s">
        <v>35</v>
      </c>
      <c r="AX98" s="15" t="s">
        <v>81</v>
      </c>
      <c r="AY98" s="250" t="s">
        <v>125</v>
      </c>
    </row>
    <row r="99" s="12" customFormat="1" ht="22.8" customHeight="1">
      <c r="A99" s="12"/>
      <c r="B99" s="189"/>
      <c r="C99" s="190"/>
      <c r="D99" s="191" t="s">
        <v>72</v>
      </c>
      <c r="E99" s="203" t="s">
        <v>139</v>
      </c>
      <c r="F99" s="203" t="s">
        <v>140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SUM(P100:P106)</f>
        <v>0</v>
      </c>
      <c r="Q99" s="197"/>
      <c r="R99" s="198">
        <f>SUM(R100:R106)</f>
        <v>0</v>
      </c>
      <c r="S99" s="197"/>
      <c r="T99" s="199">
        <f>SUM(T100:T106)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81</v>
      </c>
      <c r="AT99" s="201" t="s">
        <v>72</v>
      </c>
      <c r="AU99" s="201" t="s">
        <v>81</v>
      </c>
      <c r="AY99" s="200" t="s">
        <v>125</v>
      </c>
      <c r="BK99" s="202">
        <f>SUM(BK100:BK106)</f>
        <v>0</v>
      </c>
    </row>
    <row r="100" s="2" customFormat="1">
      <c r="A100" s="39"/>
      <c r="B100" s="40"/>
      <c r="C100" s="205" t="s">
        <v>133</v>
      </c>
      <c r="D100" s="205" t="s">
        <v>128</v>
      </c>
      <c r="E100" s="206" t="s">
        <v>141</v>
      </c>
      <c r="F100" s="207" t="s">
        <v>142</v>
      </c>
      <c r="G100" s="208" t="s">
        <v>143</v>
      </c>
      <c r="H100" s="209">
        <v>1.8819999999999999</v>
      </c>
      <c r="I100" s="210"/>
      <c r="J100" s="211">
        <f>ROUND(I100*H100,2)</f>
        <v>0</v>
      </c>
      <c r="K100" s="207" t="s">
        <v>144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132</v>
      </c>
      <c r="AT100" s="216" t="s">
        <v>128</v>
      </c>
      <c r="AU100" s="216" t="s">
        <v>133</v>
      </c>
      <c r="AY100" s="18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133</v>
      </c>
      <c r="BK100" s="217">
        <f>ROUND(I100*H100,2)</f>
        <v>0</v>
      </c>
      <c r="BL100" s="18" t="s">
        <v>132</v>
      </c>
      <c r="BM100" s="216" t="s">
        <v>375</v>
      </c>
    </row>
    <row r="101" s="2" customFormat="1" ht="33" customHeight="1">
      <c r="A101" s="39"/>
      <c r="B101" s="40"/>
      <c r="C101" s="205" t="s">
        <v>146</v>
      </c>
      <c r="D101" s="205" t="s">
        <v>128</v>
      </c>
      <c r="E101" s="206" t="s">
        <v>147</v>
      </c>
      <c r="F101" s="207" t="s">
        <v>148</v>
      </c>
      <c r="G101" s="208" t="s">
        <v>143</v>
      </c>
      <c r="H101" s="209">
        <v>3.7639999999999998</v>
      </c>
      <c r="I101" s="210"/>
      <c r="J101" s="211">
        <f>ROUND(I101*H101,2)</f>
        <v>0</v>
      </c>
      <c r="K101" s="207" t="s">
        <v>144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132</v>
      </c>
      <c r="AT101" s="216" t="s">
        <v>128</v>
      </c>
      <c r="AU101" s="216" t="s">
        <v>133</v>
      </c>
      <c r="AY101" s="18" t="s">
        <v>125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133</v>
      </c>
      <c r="BK101" s="217">
        <f>ROUND(I101*H101,2)</f>
        <v>0</v>
      </c>
      <c r="BL101" s="18" t="s">
        <v>132</v>
      </c>
      <c r="BM101" s="216" t="s">
        <v>376</v>
      </c>
    </row>
    <row r="102" s="14" customFormat="1">
      <c r="A102" s="14"/>
      <c r="B102" s="229"/>
      <c r="C102" s="230"/>
      <c r="D102" s="220" t="s">
        <v>135</v>
      </c>
      <c r="E102" s="231" t="s">
        <v>19</v>
      </c>
      <c r="F102" s="232" t="s">
        <v>150</v>
      </c>
      <c r="G102" s="230"/>
      <c r="H102" s="233">
        <v>3.7639999999999998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135</v>
      </c>
      <c r="AU102" s="239" t="s">
        <v>133</v>
      </c>
      <c r="AV102" s="14" t="s">
        <v>133</v>
      </c>
      <c r="AW102" s="14" t="s">
        <v>35</v>
      </c>
      <c r="AX102" s="14" t="s">
        <v>81</v>
      </c>
      <c r="AY102" s="239" t="s">
        <v>125</v>
      </c>
    </row>
    <row r="103" s="2" customFormat="1" ht="21.75" customHeight="1">
      <c r="A103" s="39"/>
      <c r="B103" s="40"/>
      <c r="C103" s="205" t="s">
        <v>132</v>
      </c>
      <c r="D103" s="205" t="s">
        <v>128</v>
      </c>
      <c r="E103" s="206" t="s">
        <v>151</v>
      </c>
      <c r="F103" s="207" t="s">
        <v>152</v>
      </c>
      <c r="G103" s="208" t="s">
        <v>143</v>
      </c>
      <c r="H103" s="209">
        <v>1.8819999999999999</v>
      </c>
      <c r="I103" s="210"/>
      <c r="J103" s="211">
        <f>ROUND(I103*H103,2)</f>
        <v>0</v>
      </c>
      <c r="K103" s="207" t="s">
        <v>144</v>
      </c>
      <c r="L103" s="45"/>
      <c r="M103" s="212" t="s">
        <v>19</v>
      </c>
      <c r="N103" s="213" t="s">
        <v>45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132</v>
      </c>
      <c r="AT103" s="216" t="s">
        <v>128</v>
      </c>
      <c r="AU103" s="216" t="s">
        <v>133</v>
      </c>
      <c r="AY103" s="18" t="s">
        <v>125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133</v>
      </c>
      <c r="BK103" s="217">
        <f>ROUND(I103*H103,2)</f>
        <v>0</v>
      </c>
      <c r="BL103" s="18" t="s">
        <v>132</v>
      </c>
      <c r="BM103" s="216" t="s">
        <v>377</v>
      </c>
    </row>
    <row r="104" s="2" customFormat="1">
      <c r="A104" s="39"/>
      <c r="B104" s="40"/>
      <c r="C104" s="205" t="s">
        <v>154</v>
      </c>
      <c r="D104" s="205" t="s">
        <v>128</v>
      </c>
      <c r="E104" s="206" t="s">
        <v>155</v>
      </c>
      <c r="F104" s="207" t="s">
        <v>156</v>
      </c>
      <c r="G104" s="208" t="s">
        <v>143</v>
      </c>
      <c r="H104" s="209">
        <v>50.814</v>
      </c>
      <c r="I104" s="210"/>
      <c r="J104" s="211">
        <f>ROUND(I104*H104,2)</f>
        <v>0</v>
      </c>
      <c r="K104" s="207" t="s">
        <v>144</v>
      </c>
      <c r="L104" s="45"/>
      <c r="M104" s="212" t="s">
        <v>19</v>
      </c>
      <c r="N104" s="213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132</v>
      </c>
      <c r="AT104" s="216" t="s">
        <v>128</v>
      </c>
      <c r="AU104" s="216" t="s">
        <v>133</v>
      </c>
      <c r="AY104" s="18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133</v>
      </c>
      <c r="BK104" s="217">
        <f>ROUND(I104*H104,2)</f>
        <v>0</v>
      </c>
      <c r="BL104" s="18" t="s">
        <v>132</v>
      </c>
      <c r="BM104" s="216" t="s">
        <v>378</v>
      </c>
    </row>
    <row r="105" s="14" customFormat="1">
      <c r="A105" s="14"/>
      <c r="B105" s="229"/>
      <c r="C105" s="230"/>
      <c r="D105" s="220" t="s">
        <v>135</v>
      </c>
      <c r="E105" s="231" t="s">
        <v>19</v>
      </c>
      <c r="F105" s="232" t="s">
        <v>158</v>
      </c>
      <c r="G105" s="230"/>
      <c r="H105" s="233">
        <v>50.814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135</v>
      </c>
      <c r="AU105" s="239" t="s">
        <v>133</v>
      </c>
      <c r="AV105" s="14" t="s">
        <v>133</v>
      </c>
      <c r="AW105" s="14" t="s">
        <v>35</v>
      </c>
      <c r="AX105" s="14" t="s">
        <v>81</v>
      </c>
      <c r="AY105" s="239" t="s">
        <v>125</v>
      </c>
    </row>
    <row r="106" s="2" customFormat="1">
      <c r="A106" s="39"/>
      <c r="B106" s="40"/>
      <c r="C106" s="205" t="s">
        <v>126</v>
      </c>
      <c r="D106" s="205" t="s">
        <v>128</v>
      </c>
      <c r="E106" s="206" t="s">
        <v>159</v>
      </c>
      <c r="F106" s="207" t="s">
        <v>160</v>
      </c>
      <c r="G106" s="208" t="s">
        <v>143</v>
      </c>
      <c r="H106" s="209">
        <v>1.8819999999999999</v>
      </c>
      <c r="I106" s="210"/>
      <c r="J106" s="211">
        <f>ROUND(I106*H106,2)</f>
        <v>0</v>
      </c>
      <c r="K106" s="207" t="s">
        <v>144</v>
      </c>
      <c r="L106" s="45"/>
      <c r="M106" s="212" t="s">
        <v>19</v>
      </c>
      <c r="N106" s="213" t="s">
        <v>45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132</v>
      </c>
      <c r="AT106" s="216" t="s">
        <v>128</v>
      </c>
      <c r="AU106" s="216" t="s">
        <v>133</v>
      </c>
      <c r="AY106" s="18" t="s">
        <v>125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133</v>
      </c>
      <c r="BK106" s="217">
        <f>ROUND(I106*H106,2)</f>
        <v>0</v>
      </c>
      <c r="BL106" s="18" t="s">
        <v>132</v>
      </c>
      <c r="BM106" s="216" t="s">
        <v>379</v>
      </c>
    </row>
    <row r="107" s="12" customFormat="1" ht="22.8" customHeight="1">
      <c r="A107" s="12"/>
      <c r="B107" s="189"/>
      <c r="C107" s="190"/>
      <c r="D107" s="191" t="s">
        <v>72</v>
      </c>
      <c r="E107" s="203" t="s">
        <v>162</v>
      </c>
      <c r="F107" s="203" t="s">
        <v>163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P108</f>
        <v>0</v>
      </c>
      <c r="Q107" s="197"/>
      <c r="R107" s="198">
        <f>R108</f>
        <v>0</v>
      </c>
      <c r="S107" s="197"/>
      <c r="T107" s="199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81</v>
      </c>
      <c r="AT107" s="201" t="s">
        <v>72</v>
      </c>
      <c r="AU107" s="201" t="s">
        <v>81</v>
      </c>
      <c r="AY107" s="200" t="s">
        <v>125</v>
      </c>
      <c r="BK107" s="202">
        <f>BK108</f>
        <v>0</v>
      </c>
    </row>
    <row r="108" s="2" customFormat="1" ht="33" customHeight="1">
      <c r="A108" s="39"/>
      <c r="B108" s="40"/>
      <c r="C108" s="205" t="s">
        <v>164</v>
      </c>
      <c r="D108" s="205" t="s">
        <v>128</v>
      </c>
      <c r="E108" s="206" t="s">
        <v>165</v>
      </c>
      <c r="F108" s="207" t="s">
        <v>166</v>
      </c>
      <c r="G108" s="208" t="s">
        <v>143</v>
      </c>
      <c r="H108" s="209">
        <v>0.216</v>
      </c>
      <c r="I108" s="210"/>
      <c r="J108" s="211">
        <f>ROUND(I108*H108,2)</f>
        <v>0</v>
      </c>
      <c r="K108" s="207" t="s">
        <v>144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132</v>
      </c>
      <c r="AT108" s="216" t="s">
        <v>128</v>
      </c>
      <c r="AU108" s="216" t="s">
        <v>133</v>
      </c>
      <c r="AY108" s="18" t="s">
        <v>125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133</v>
      </c>
      <c r="BK108" s="217">
        <f>ROUND(I108*H108,2)</f>
        <v>0</v>
      </c>
      <c r="BL108" s="18" t="s">
        <v>132</v>
      </c>
      <c r="BM108" s="216" t="s">
        <v>380</v>
      </c>
    </row>
    <row r="109" s="12" customFormat="1" ht="25.92" customHeight="1">
      <c r="A109" s="12"/>
      <c r="B109" s="189"/>
      <c r="C109" s="190"/>
      <c r="D109" s="191" t="s">
        <v>72</v>
      </c>
      <c r="E109" s="192" t="s">
        <v>168</v>
      </c>
      <c r="F109" s="192" t="s">
        <v>169</v>
      </c>
      <c r="G109" s="190"/>
      <c r="H109" s="190"/>
      <c r="I109" s="193"/>
      <c r="J109" s="194">
        <f>BK109</f>
        <v>0</v>
      </c>
      <c r="K109" s="190"/>
      <c r="L109" s="195"/>
      <c r="M109" s="196"/>
      <c r="N109" s="197"/>
      <c r="O109" s="197"/>
      <c r="P109" s="198">
        <f>P110+P115+P199</f>
        <v>0</v>
      </c>
      <c r="Q109" s="197"/>
      <c r="R109" s="198">
        <f>R110+R115+R199</f>
        <v>4.0713809000000003</v>
      </c>
      <c r="S109" s="197"/>
      <c r="T109" s="199">
        <f>T110+T115+T199</f>
        <v>3.129826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133</v>
      </c>
      <c r="AT109" s="201" t="s">
        <v>72</v>
      </c>
      <c r="AU109" s="201" t="s">
        <v>73</v>
      </c>
      <c r="AY109" s="200" t="s">
        <v>125</v>
      </c>
      <c r="BK109" s="202">
        <f>BK110+BK115+BK199</f>
        <v>0</v>
      </c>
    </row>
    <row r="110" s="12" customFormat="1" ht="22.8" customHeight="1">
      <c r="A110" s="12"/>
      <c r="B110" s="189"/>
      <c r="C110" s="190"/>
      <c r="D110" s="191" t="s">
        <v>72</v>
      </c>
      <c r="E110" s="203" t="s">
        <v>170</v>
      </c>
      <c r="F110" s="203" t="s">
        <v>171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SUM(P111:P114)</f>
        <v>0</v>
      </c>
      <c r="Q110" s="197"/>
      <c r="R110" s="198">
        <f>SUM(R111:R114)</f>
        <v>2.6208550399999999</v>
      </c>
      <c r="S110" s="197"/>
      <c r="T110" s="19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133</v>
      </c>
      <c r="AT110" s="201" t="s">
        <v>72</v>
      </c>
      <c r="AU110" s="201" t="s">
        <v>81</v>
      </c>
      <c r="AY110" s="200" t="s">
        <v>125</v>
      </c>
      <c r="BK110" s="202">
        <f>SUM(BK111:BK114)</f>
        <v>0</v>
      </c>
    </row>
    <row r="111" s="2" customFormat="1" ht="16.5" customHeight="1">
      <c r="A111" s="39"/>
      <c r="B111" s="40"/>
      <c r="C111" s="205" t="s">
        <v>172</v>
      </c>
      <c r="D111" s="205" t="s">
        <v>128</v>
      </c>
      <c r="E111" s="206" t="s">
        <v>173</v>
      </c>
      <c r="F111" s="207" t="s">
        <v>174</v>
      </c>
      <c r="G111" s="208" t="s">
        <v>175</v>
      </c>
      <c r="H111" s="209">
        <v>110.678</v>
      </c>
      <c r="I111" s="210"/>
      <c r="J111" s="211">
        <f>ROUND(I111*H111,2)</f>
        <v>0</v>
      </c>
      <c r="K111" s="207" t="s">
        <v>144</v>
      </c>
      <c r="L111" s="45"/>
      <c r="M111" s="212" t="s">
        <v>19</v>
      </c>
      <c r="N111" s="213" t="s">
        <v>45</v>
      </c>
      <c r="O111" s="85"/>
      <c r="P111" s="214">
        <f>O111*H111</f>
        <v>0</v>
      </c>
      <c r="Q111" s="214">
        <v>0.02368</v>
      </c>
      <c r="R111" s="214">
        <f>Q111*H111</f>
        <v>2.6208550399999999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176</v>
      </c>
      <c r="AT111" s="216" t="s">
        <v>128</v>
      </c>
      <c r="AU111" s="216" t="s">
        <v>133</v>
      </c>
      <c r="AY111" s="18" t="s">
        <v>125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133</v>
      </c>
      <c r="BK111" s="217">
        <f>ROUND(I111*H111,2)</f>
        <v>0</v>
      </c>
      <c r="BL111" s="18" t="s">
        <v>176</v>
      </c>
      <c r="BM111" s="216" t="s">
        <v>381</v>
      </c>
    </row>
    <row r="112" s="14" customFormat="1">
      <c r="A112" s="14"/>
      <c r="B112" s="229"/>
      <c r="C112" s="230"/>
      <c r="D112" s="220" t="s">
        <v>135</v>
      </c>
      <c r="E112" s="231" t="s">
        <v>19</v>
      </c>
      <c r="F112" s="232" t="s">
        <v>178</v>
      </c>
      <c r="G112" s="230"/>
      <c r="H112" s="233">
        <v>110.678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135</v>
      </c>
      <c r="AU112" s="239" t="s">
        <v>133</v>
      </c>
      <c r="AV112" s="14" t="s">
        <v>133</v>
      </c>
      <c r="AW112" s="14" t="s">
        <v>35</v>
      </c>
      <c r="AX112" s="14" t="s">
        <v>73</v>
      </c>
      <c r="AY112" s="239" t="s">
        <v>125</v>
      </c>
    </row>
    <row r="113" s="15" customFormat="1">
      <c r="A113" s="15"/>
      <c r="B113" s="240"/>
      <c r="C113" s="241"/>
      <c r="D113" s="220" t="s">
        <v>135</v>
      </c>
      <c r="E113" s="242" t="s">
        <v>19</v>
      </c>
      <c r="F113" s="243" t="s">
        <v>138</v>
      </c>
      <c r="G113" s="241"/>
      <c r="H113" s="244">
        <v>110.678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0" t="s">
        <v>135</v>
      </c>
      <c r="AU113" s="250" t="s">
        <v>133</v>
      </c>
      <c r="AV113" s="15" t="s">
        <v>132</v>
      </c>
      <c r="AW113" s="15" t="s">
        <v>35</v>
      </c>
      <c r="AX113" s="15" t="s">
        <v>81</v>
      </c>
      <c r="AY113" s="250" t="s">
        <v>125</v>
      </c>
    </row>
    <row r="114" s="2" customFormat="1">
      <c r="A114" s="39"/>
      <c r="B114" s="40"/>
      <c r="C114" s="205" t="s">
        <v>137</v>
      </c>
      <c r="D114" s="205" t="s">
        <v>128</v>
      </c>
      <c r="E114" s="206" t="s">
        <v>179</v>
      </c>
      <c r="F114" s="207" t="s">
        <v>180</v>
      </c>
      <c r="G114" s="208" t="s">
        <v>143</v>
      </c>
      <c r="H114" s="209">
        <v>2.621</v>
      </c>
      <c r="I114" s="210"/>
      <c r="J114" s="211">
        <f>ROUND(I114*H114,2)</f>
        <v>0</v>
      </c>
      <c r="K114" s="207" t="s">
        <v>144</v>
      </c>
      <c r="L114" s="45"/>
      <c r="M114" s="212" t="s">
        <v>19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176</v>
      </c>
      <c r="AT114" s="216" t="s">
        <v>128</v>
      </c>
      <c r="AU114" s="216" t="s">
        <v>133</v>
      </c>
      <c r="AY114" s="18" t="s">
        <v>125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133</v>
      </c>
      <c r="BK114" s="217">
        <f>ROUND(I114*H114,2)</f>
        <v>0</v>
      </c>
      <c r="BL114" s="18" t="s">
        <v>176</v>
      </c>
      <c r="BM114" s="216" t="s">
        <v>382</v>
      </c>
    </row>
    <row r="115" s="12" customFormat="1" ht="22.8" customHeight="1">
      <c r="A115" s="12"/>
      <c r="B115" s="189"/>
      <c r="C115" s="190"/>
      <c r="D115" s="191" t="s">
        <v>72</v>
      </c>
      <c r="E115" s="203" t="s">
        <v>182</v>
      </c>
      <c r="F115" s="203" t="s">
        <v>183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SUM(P116:P198)</f>
        <v>0</v>
      </c>
      <c r="Q115" s="197"/>
      <c r="R115" s="198">
        <f>SUM(R116:R198)</f>
        <v>1.30423566</v>
      </c>
      <c r="S115" s="197"/>
      <c r="T115" s="199">
        <f>SUM(T116:T198)</f>
        <v>3.129826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133</v>
      </c>
      <c r="AT115" s="201" t="s">
        <v>72</v>
      </c>
      <c r="AU115" s="201" t="s">
        <v>81</v>
      </c>
      <c r="AY115" s="200" t="s">
        <v>125</v>
      </c>
      <c r="BK115" s="202">
        <f>SUM(BK116:BK198)</f>
        <v>0</v>
      </c>
    </row>
    <row r="116" s="2" customFormat="1" ht="16.5" customHeight="1">
      <c r="A116" s="39"/>
      <c r="B116" s="40"/>
      <c r="C116" s="205" t="s">
        <v>184</v>
      </c>
      <c r="D116" s="205" t="s">
        <v>128</v>
      </c>
      <c r="E116" s="206" t="s">
        <v>185</v>
      </c>
      <c r="F116" s="207" t="s">
        <v>186</v>
      </c>
      <c r="G116" s="208" t="s">
        <v>175</v>
      </c>
      <c r="H116" s="209">
        <v>110.678</v>
      </c>
      <c r="I116" s="210"/>
      <c r="J116" s="211">
        <f>ROUND(I116*H116,2)</f>
        <v>0</v>
      </c>
      <c r="K116" s="207" t="s">
        <v>144</v>
      </c>
      <c r="L116" s="45"/>
      <c r="M116" s="212" t="s">
        <v>19</v>
      </c>
      <c r="N116" s="213" t="s">
        <v>45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0.017000000000000001</v>
      </c>
      <c r="T116" s="215">
        <f>S116*H116</f>
        <v>1.881526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176</v>
      </c>
      <c r="AT116" s="216" t="s">
        <v>128</v>
      </c>
      <c r="AU116" s="216" t="s">
        <v>133</v>
      </c>
      <c r="AY116" s="18" t="s">
        <v>125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133</v>
      </c>
      <c r="BK116" s="217">
        <f>ROUND(I116*H116,2)</f>
        <v>0</v>
      </c>
      <c r="BL116" s="18" t="s">
        <v>176</v>
      </c>
      <c r="BM116" s="216" t="s">
        <v>383</v>
      </c>
    </row>
    <row r="117" s="14" customFormat="1">
      <c r="A117" s="14"/>
      <c r="B117" s="229"/>
      <c r="C117" s="230"/>
      <c r="D117" s="220" t="s">
        <v>135</v>
      </c>
      <c r="E117" s="231" t="s">
        <v>19</v>
      </c>
      <c r="F117" s="232" t="s">
        <v>178</v>
      </c>
      <c r="G117" s="230"/>
      <c r="H117" s="233">
        <v>110.678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135</v>
      </c>
      <c r="AU117" s="239" t="s">
        <v>133</v>
      </c>
      <c r="AV117" s="14" t="s">
        <v>133</v>
      </c>
      <c r="AW117" s="14" t="s">
        <v>35</v>
      </c>
      <c r="AX117" s="14" t="s">
        <v>73</v>
      </c>
      <c r="AY117" s="239" t="s">
        <v>125</v>
      </c>
    </row>
    <row r="118" s="15" customFormat="1">
      <c r="A118" s="15"/>
      <c r="B118" s="240"/>
      <c r="C118" s="241"/>
      <c r="D118" s="220" t="s">
        <v>135</v>
      </c>
      <c r="E118" s="242" t="s">
        <v>19</v>
      </c>
      <c r="F118" s="243" t="s">
        <v>138</v>
      </c>
      <c r="G118" s="241"/>
      <c r="H118" s="244">
        <v>110.678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0" t="s">
        <v>135</v>
      </c>
      <c r="AU118" s="250" t="s">
        <v>133</v>
      </c>
      <c r="AV118" s="15" t="s">
        <v>132</v>
      </c>
      <c r="AW118" s="15" t="s">
        <v>35</v>
      </c>
      <c r="AX118" s="15" t="s">
        <v>81</v>
      </c>
      <c r="AY118" s="250" t="s">
        <v>125</v>
      </c>
    </row>
    <row r="119" s="2" customFormat="1" ht="21.75" customHeight="1">
      <c r="A119" s="39"/>
      <c r="B119" s="40"/>
      <c r="C119" s="205" t="s">
        <v>188</v>
      </c>
      <c r="D119" s="205" t="s">
        <v>128</v>
      </c>
      <c r="E119" s="206" t="s">
        <v>189</v>
      </c>
      <c r="F119" s="207" t="s">
        <v>190</v>
      </c>
      <c r="G119" s="208" t="s">
        <v>191</v>
      </c>
      <c r="H119" s="209">
        <v>65.700000000000003</v>
      </c>
      <c r="I119" s="210"/>
      <c r="J119" s="211">
        <f>ROUND(I119*H119,2)</f>
        <v>0</v>
      </c>
      <c r="K119" s="207" t="s">
        <v>144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0.016</v>
      </c>
      <c r="T119" s="215">
        <f>S119*H119</f>
        <v>1.0512000000000001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176</v>
      </c>
      <c r="AT119" s="216" t="s">
        <v>128</v>
      </c>
      <c r="AU119" s="216" t="s">
        <v>133</v>
      </c>
      <c r="AY119" s="18" t="s">
        <v>125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133</v>
      </c>
      <c r="BK119" s="217">
        <f>ROUND(I119*H119,2)</f>
        <v>0</v>
      </c>
      <c r="BL119" s="18" t="s">
        <v>176</v>
      </c>
      <c r="BM119" s="216" t="s">
        <v>384</v>
      </c>
    </row>
    <row r="120" s="14" customFormat="1">
      <c r="A120" s="14"/>
      <c r="B120" s="229"/>
      <c r="C120" s="230"/>
      <c r="D120" s="220" t="s">
        <v>135</v>
      </c>
      <c r="E120" s="231" t="s">
        <v>19</v>
      </c>
      <c r="F120" s="232" t="s">
        <v>193</v>
      </c>
      <c r="G120" s="230"/>
      <c r="H120" s="233">
        <v>65.700000000000003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135</v>
      </c>
      <c r="AU120" s="239" t="s">
        <v>133</v>
      </c>
      <c r="AV120" s="14" t="s">
        <v>133</v>
      </c>
      <c r="AW120" s="14" t="s">
        <v>35</v>
      </c>
      <c r="AX120" s="14" t="s">
        <v>73</v>
      </c>
      <c r="AY120" s="239" t="s">
        <v>125</v>
      </c>
    </row>
    <row r="121" s="15" customFormat="1">
      <c r="A121" s="15"/>
      <c r="B121" s="240"/>
      <c r="C121" s="241"/>
      <c r="D121" s="220" t="s">
        <v>135</v>
      </c>
      <c r="E121" s="242" t="s">
        <v>19</v>
      </c>
      <c r="F121" s="243" t="s">
        <v>138</v>
      </c>
      <c r="G121" s="241"/>
      <c r="H121" s="244">
        <v>65.700000000000003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0" t="s">
        <v>135</v>
      </c>
      <c r="AU121" s="250" t="s">
        <v>133</v>
      </c>
      <c r="AV121" s="15" t="s">
        <v>132</v>
      </c>
      <c r="AW121" s="15" t="s">
        <v>35</v>
      </c>
      <c r="AX121" s="15" t="s">
        <v>81</v>
      </c>
      <c r="AY121" s="250" t="s">
        <v>125</v>
      </c>
    </row>
    <row r="122" s="2" customFormat="1" ht="16.5" customHeight="1">
      <c r="A122" s="39"/>
      <c r="B122" s="40"/>
      <c r="C122" s="205" t="s">
        <v>194</v>
      </c>
      <c r="D122" s="205" t="s">
        <v>128</v>
      </c>
      <c r="E122" s="206" t="s">
        <v>195</v>
      </c>
      <c r="F122" s="207" t="s">
        <v>196</v>
      </c>
      <c r="G122" s="208" t="s">
        <v>191</v>
      </c>
      <c r="H122" s="209">
        <v>65.700000000000003</v>
      </c>
      <c r="I122" s="210"/>
      <c r="J122" s="211">
        <f>ROUND(I122*H122,2)</f>
        <v>0</v>
      </c>
      <c r="K122" s="207" t="s">
        <v>144</v>
      </c>
      <c r="L122" s="45"/>
      <c r="M122" s="212" t="s">
        <v>19</v>
      </c>
      <c r="N122" s="213" t="s">
        <v>45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0.0030000000000000001</v>
      </c>
      <c r="T122" s="215">
        <f>S122*H122</f>
        <v>0.19710000000000003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176</v>
      </c>
      <c r="AT122" s="216" t="s">
        <v>128</v>
      </c>
      <c r="AU122" s="216" t="s">
        <v>133</v>
      </c>
      <c r="AY122" s="18" t="s">
        <v>125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133</v>
      </c>
      <c r="BK122" s="217">
        <f>ROUND(I122*H122,2)</f>
        <v>0</v>
      </c>
      <c r="BL122" s="18" t="s">
        <v>176</v>
      </c>
      <c r="BM122" s="216" t="s">
        <v>385</v>
      </c>
    </row>
    <row r="123" s="14" customFormat="1">
      <c r="A123" s="14"/>
      <c r="B123" s="229"/>
      <c r="C123" s="230"/>
      <c r="D123" s="220" t="s">
        <v>135</v>
      </c>
      <c r="E123" s="231" t="s">
        <v>19</v>
      </c>
      <c r="F123" s="232" t="s">
        <v>193</v>
      </c>
      <c r="G123" s="230"/>
      <c r="H123" s="233">
        <v>65.700000000000003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135</v>
      </c>
      <c r="AU123" s="239" t="s">
        <v>133</v>
      </c>
      <c r="AV123" s="14" t="s">
        <v>133</v>
      </c>
      <c r="AW123" s="14" t="s">
        <v>35</v>
      </c>
      <c r="AX123" s="14" t="s">
        <v>73</v>
      </c>
      <c r="AY123" s="239" t="s">
        <v>125</v>
      </c>
    </row>
    <row r="124" s="15" customFormat="1">
      <c r="A124" s="15"/>
      <c r="B124" s="240"/>
      <c r="C124" s="241"/>
      <c r="D124" s="220" t="s">
        <v>135</v>
      </c>
      <c r="E124" s="242" t="s">
        <v>19</v>
      </c>
      <c r="F124" s="243" t="s">
        <v>138</v>
      </c>
      <c r="G124" s="241"/>
      <c r="H124" s="244">
        <v>65.700000000000003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0" t="s">
        <v>135</v>
      </c>
      <c r="AU124" s="250" t="s">
        <v>133</v>
      </c>
      <c r="AV124" s="15" t="s">
        <v>132</v>
      </c>
      <c r="AW124" s="15" t="s">
        <v>35</v>
      </c>
      <c r="AX124" s="15" t="s">
        <v>81</v>
      </c>
      <c r="AY124" s="250" t="s">
        <v>125</v>
      </c>
    </row>
    <row r="125" s="2" customFormat="1" ht="21.75" customHeight="1">
      <c r="A125" s="39"/>
      <c r="B125" s="40"/>
      <c r="C125" s="205" t="s">
        <v>198</v>
      </c>
      <c r="D125" s="205" t="s">
        <v>128</v>
      </c>
      <c r="E125" s="206" t="s">
        <v>199</v>
      </c>
      <c r="F125" s="207" t="s">
        <v>200</v>
      </c>
      <c r="G125" s="208" t="s">
        <v>191</v>
      </c>
      <c r="H125" s="209">
        <v>65.700000000000003</v>
      </c>
      <c r="I125" s="210"/>
      <c r="J125" s="211">
        <f>ROUND(I125*H125,2)</f>
        <v>0</v>
      </c>
      <c r="K125" s="207" t="s">
        <v>144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0.00040000000000000002</v>
      </c>
      <c r="R125" s="214">
        <f>Q125*H125</f>
        <v>0.026280000000000001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176</v>
      </c>
      <c r="AT125" s="216" t="s">
        <v>128</v>
      </c>
      <c r="AU125" s="216" t="s">
        <v>133</v>
      </c>
      <c r="AY125" s="18" t="s">
        <v>125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133</v>
      </c>
      <c r="BK125" s="217">
        <f>ROUND(I125*H125,2)</f>
        <v>0</v>
      </c>
      <c r="BL125" s="18" t="s">
        <v>176</v>
      </c>
      <c r="BM125" s="216" t="s">
        <v>386</v>
      </c>
    </row>
    <row r="126" s="14" customFormat="1">
      <c r="A126" s="14"/>
      <c r="B126" s="229"/>
      <c r="C126" s="230"/>
      <c r="D126" s="220" t="s">
        <v>135</v>
      </c>
      <c r="E126" s="231" t="s">
        <v>19</v>
      </c>
      <c r="F126" s="232" t="s">
        <v>193</v>
      </c>
      <c r="G126" s="230"/>
      <c r="H126" s="233">
        <v>65.700000000000003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135</v>
      </c>
      <c r="AU126" s="239" t="s">
        <v>133</v>
      </c>
      <c r="AV126" s="14" t="s">
        <v>133</v>
      </c>
      <c r="AW126" s="14" t="s">
        <v>35</v>
      </c>
      <c r="AX126" s="14" t="s">
        <v>73</v>
      </c>
      <c r="AY126" s="239" t="s">
        <v>125</v>
      </c>
    </row>
    <row r="127" s="15" customFormat="1">
      <c r="A127" s="15"/>
      <c r="B127" s="240"/>
      <c r="C127" s="241"/>
      <c r="D127" s="220" t="s">
        <v>135</v>
      </c>
      <c r="E127" s="242" t="s">
        <v>19</v>
      </c>
      <c r="F127" s="243" t="s">
        <v>138</v>
      </c>
      <c r="G127" s="241"/>
      <c r="H127" s="244">
        <v>65.700000000000003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0" t="s">
        <v>135</v>
      </c>
      <c r="AU127" s="250" t="s">
        <v>133</v>
      </c>
      <c r="AV127" s="15" t="s">
        <v>132</v>
      </c>
      <c r="AW127" s="15" t="s">
        <v>35</v>
      </c>
      <c r="AX127" s="15" t="s">
        <v>81</v>
      </c>
      <c r="AY127" s="250" t="s">
        <v>125</v>
      </c>
    </row>
    <row r="128" s="2" customFormat="1" ht="16.5" customHeight="1">
      <c r="A128" s="39"/>
      <c r="B128" s="40"/>
      <c r="C128" s="205" t="s">
        <v>202</v>
      </c>
      <c r="D128" s="205" t="s">
        <v>128</v>
      </c>
      <c r="E128" s="206" t="s">
        <v>203</v>
      </c>
      <c r="F128" s="207" t="s">
        <v>204</v>
      </c>
      <c r="G128" s="208" t="s">
        <v>205</v>
      </c>
      <c r="H128" s="209">
        <v>283.80200000000002</v>
      </c>
      <c r="I128" s="210"/>
      <c r="J128" s="211">
        <f>ROUND(I128*H128,2)</f>
        <v>0</v>
      </c>
      <c r="K128" s="207" t="s">
        <v>144</v>
      </c>
      <c r="L128" s="45"/>
      <c r="M128" s="212" t="s">
        <v>19</v>
      </c>
      <c r="N128" s="213" t="s">
        <v>45</v>
      </c>
      <c r="O128" s="85"/>
      <c r="P128" s="214">
        <f>O128*H128</f>
        <v>0</v>
      </c>
      <c r="Q128" s="214">
        <v>6.9999999999999994E-05</v>
      </c>
      <c r="R128" s="214">
        <f>Q128*H128</f>
        <v>0.019866140000000001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176</v>
      </c>
      <c r="AT128" s="216" t="s">
        <v>128</v>
      </c>
      <c r="AU128" s="216" t="s">
        <v>133</v>
      </c>
      <c r="AY128" s="18" t="s">
        <v>125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133</v>
      </c>
      <c r="BK128" s="217">
        <f>ROUND(I128*H128,2)</f>
        <v>0</v>
      </c>
      <c r="BL128" s="18" t="s">
        <v>176</v>
      </c>
      <c r="BM128" s="216" t="s">
        <v>387</v>
      </c>
    </row>
    <row r="129" s="13" customFormat="1">
      <c r="A129" s="13"/>
      <c r="B129" s="218"/>
      <c r="C129" s="219"/>
      <c r="D129" s="220" t="s">
        <v>135</v>
      </c>
      <c r="E129" s="221" t="s">
        <v>19</v>
      </c>
      <c r="F129" s="222" t="s">
        <v>207</v>
      </c>
      <c r="G129" s="219"/>
      <c r="H129" s="221" t="s">
        <v>19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135</v>
      </c>
      <c r="AU129" s="228" t="s">
        <v>133</v>
      </c>
      <c r="AV129" s="13" t="s">
        <v>81</v>
      </c>
      <c r="AW129" s="13" t="s">
        <v>35</v>
      </c>
      <c r="AX129" s="13" t="s">
        <v>73</v>
      </c>
      <c r="AY129" s="228" t="s">
        <v>125</v>
      </c>
    </row>
    <row r="130" s="14" customFormat="1">
      <c r="A130" s="14"/>
      <c r="B130" s="229"/>
      <c r="C130" s="230"/>
      <c r="D130" s="220" t="s">
        <v>135</v>
      </c>
      <c r="E130" s="231" t="s">
        <v>19</v>
      </c>
      <c r="F130" s="232" t="s">
        <v>208</v>
      </c>
      <c r="G130" s="230"/>
      <c r="H130" s="233">
        <v>78.478999999999999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135</v>
      </c>
      <c r="AU130" s="239" t="s">
        <v>133</v>
      </c>
      <c r="AV130" s="14" t="s">
        <v>133</v>
      </c>
      <c r="AW130" s="14" t="s">
        <v>35</v>
      </c>
      <c r="AX130" s="14" t="s">
        <v>73</v>
      </c>
      <c r="AY130" s="239" t="s">
        <v>125</v>
      </c>
    </row>
    <row r="131" s="14" customFormat="1">
      <c r="A131" s="14"/>
      <c r="B131" s="229"/>
      <c r="C131" s="230"/>
      <c r="D131" s="220" t="s">
        <v>135</v>
      </c>
      <c r="E131" s="231" t="s">
        <v>19</v>
      </c>
      <c r="F131" s="232" t="s">
        <v>209</v>
      </c>
      <c r="G131" s="230"/>
      <c r="H131" s="233">
        <v>59.768000000000001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9" t="s">
        <v>135</v>
      </c>
      <c r="AU131" s="239" t="s">
        <v>133</v>
      </c>
      <c r="AV131" s="14" t="s">
        <v>133</v>
      </c>
      <c r="AW131" s="14" t="s">
        <v>35</v>
      </c>
      <c r="AX131" s="14" t="s">
        <v>73</v>
      </c>
      <c r="AY131" s="239" t="s">
        <v>125</v>
      </c>
    </row>
    <row r="132" s="14" customFormat="1">
      <c r="A132" s="14"/>
      <c r="B132" s="229"/>
      <c r="C132" s="230"/>
      <c r="D132" s="220" t="s">
        <v>135</v>
      </c>
      <c r="E132" s="231" t="s">
        <v>19</v>
      </c>
      <c r="F132" s="232" t="s">
        <v>208</v>
      </c>
      <c r="G132" s="230"/>
      <c r="H132" s="233">
        <v>78.478999999999999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135</v>
      </c>
      <c r="AU132" s="239" t="s">
        <v>133</v>
      </c>
      <c r="AV132" s="14" t="s">
        <v>133</v>
      </c>
      <c r="AW132" s="14" t="s">
        <v>35</v>
      </c>
      <c r="AX132" s="14" t="s">
        <v>73</v>
      </c>
      <c r="AY132" s="239" t="s">
        <v>125</v>
      </c>
    </row>
    <row r="133" s="13" customFormat="1">
      <c r="A133" s="13"/>
      <c r="B133" s="218"/>
      <c r="C133" s="219"/>
      <c r="D133" s="220" t="s">
        <v>135</v>
      </c>
      <c r="E133" s="221" t="s">
        <v>19</v>
      </c>
      <c r="F133" s="222" t="s">
        <v>210</v>
      </c>
      <c r="G133" s="219"/>
      <c r="H133" s="221" t="s">
        <v>19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135</v>
      </c>
      <c r="AU133" s="228" t="s">
        <v>133</v>
      </c>
      <c r="AV133" s="13" t="s">
        <v>81</v>
      </c>
      <c r="AW133" s="13" t="s">
        <v>35</v>
      </c>
      <c r="AX133" s="13" t="s">
        <v>73</v>
      </c>
      <c r="AY133" s="228" t="s">
        <v>125</v>
      </c>
    </row>
    <row r="134" s="14" customFormat="1">
      <c r="A134" s="14"/>
      <c r="B134" s="229"/>
      <c r="C134" s="230"/>
      <c r="D134" s="220" t="s">
        <v>135</v>
      </c>
      <c r="E134" s="231" t="s">
        <v>19</v>
      </c>
      <c r="F134" s="232" t="s">
        <v>211</v>
      </c>
      <c r="G134" s="230"/>
      <c r="H134" s="233">
        <v>12.060000000000001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9" t="s">
        <v>135</v>
      </c>
      <c r="AU134" s="239" t="s">
        <v>133</v>
      </c>
      <c r="AV134" s="14" t="s">
        <v>133</v>
      </c>
      <c r="AW134" s="14" t="s">
        <v>35</v>
      </c>
      <c r="AX134" s="14" t="s">
        <v>73</v>
      </c>
      <c r="AY134" s="239" t="s">
        <v>125</v>
      </c>
    </row>
    <row r="135" s="13" customFormat="1">
      <c r="A135" s="13"/>
      <c r="B135" s="218"/>
      <c r="C135" s="219"/>
      <c r="D135" s="220" t="s">
        <v>135</v>
      </c>
      <c r="E135" s="221" t="s">
        <v>19</v>
      </c>
      <c r="F135" s="222" t="s">
        <v>212</v>
      </c>
      <c r="G135" s="219"/>
      <c r="H135" s="221" t="s">
        <v>19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135</v>
      </c>
      <c r="AU135" s="228" t="s">
        <v>133</v>
      </c>
      <c r="AV135" s="13" t="s">
        <v>81</v>
      </c>
      <c r="AW135" s="13" t="s">
        <v>35</v>
      </c>
      <c r="AX135" s="13" t="s">
        <v>73</v>
      </c>
      <c r="AY135" s="228" t="s">
        <v>125</v>
      </c>
    </row>
    <row r="136" s="14" customFormat="1">
      <c r="A136" s="14"/>
      <c r="B136" s="229"/>
      <c r="C136" s="230"/>
      <c r="D136" s="220" t="s">
        <v>135</v>
      </c>
      <c r="E136" s="231" t="s">
        <v>19</v>
      </c>
      <c r="F136" s="232" t="s">
        <v>388</v>
      </c>
      <c r="G136" s="230"/>
      <c r="H136" s="233">
        <v>6.0419999999999998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135</v>
      </c>
      <c r="AU136" s="239" t="s">
        <v>133</v>
      </c>
      <c r="AV136" s="14" t="s">
        <v>133</v>
      </c>
      <c r="AW136" s="14" t="s">
        <v>35</v>
      </c>
      <c r="AX136" s="14" t="s">
        <v>73</v>
      </c>
      <c r="AY136" s="239" t="s">
        <v>125</v>
      </c>
    </row>
    <row r="137" s="13" customFormat="1">
      <c r="A137" s="13"/>
      <c r="B137" s="218"/>
      <c r="C137" s="219"/>
      <c r="D137" s="220" t="s">
        <v>135</v>
      </c>
      <c r="E137" s="221" t="s">
        <v>19</v>
      </c>
      <c r="F137" s="222" t="s">
        <v>214</v>
      </c>
      <c r="G137" s="219"/>
      <c r="H137" s="221" t="s">
        <v>19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8" t="s">
        <v>135</v>
      </c>
      <c r="AU137" s="228" t="s">
        <v>133</v>
      </c>
      <c r="AV137" s="13" t="s">
        <v>81</v>
      </c>
      <c r="AW137" s="13" t="s">
        <v>35</v>
      </c>
      <c r="AX137" s="13" t="s">
        <v>73</v>
      </c>
      <c r="AY137" s="228" t="s">
        <v>125</v>
      </c>
    </row>
    <row r="138" s="14" customFormat="1">
      <c r="A138" s="14"/>
      <c r="B138" s="229"/>
      <c r="C138" s="230"/>
      <c r="D138" s="220" t="s">
        <v>135</v>
      </c>
      <c r="E138" s="231" t="s">
        <v>19</v>
      </c>
      <c r="F138" s="232" t="s">
        <v>215</v>
      </c>
      <c r="G138" s="230"/>
      <c r="H138" s="233">
        <v>47.186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9" t="s">
        <v>135</v>
      </c>
      <c r="AU138" s="239" t="s">
        <v>133</v>
      </c>
      <c r="AV138" s="14" t="s">
        <v>133</v>
      </c>
      <c r="AW138" s="14" t="s">
        <v>35</v>
      </c>
      <c r="AX138" s="14" t="s">
        <v>73</v>
      </c>
      <c r="AY138" s="239" t="s">
        <v>125</v>
      </c>
    </row>
    <row r="139" s="13" customFormat="1">
      <c r="A139" s="13"/>
      <c r="B139" s="218"/>
      <c r="C139" s="219"/>
      <c r="D139" s="220" t="s">
        <v>135</v>
      </c>
      <c r="E139" s="221" t="s">
        <v>19</v>
      </c>
      <c r="F139" s="222" t="s">
        <v>245</v>
      </c>
      <c r="G139" s="219"/>
      <c r="H139" s="221" t="s">
        <v>19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135</v>
      </c>
      <c r="AU139" s="228" t="s">
        <v>133</v>
      </c>
      <c r="AV139" s="13" t="s">
        <v>81</v>
      </c>
      <c r="AW139" s="13" t="s">
        <v>35</v>
      </c>
      <c r="AX139" s="13" t="s">
        <v>73</v>
      </c>
      <c r="AY139" s="228" t="s">
        <v>125</v>
      </c>
    </row>
    <row r="140" s="14" customFormat="1">
      <c r="A140" s="14"/>
      <c r="B140" s="229"/>
      <c r="C140" s="230"/>
      <c r="D140" s="220" t="s">
        <v>135</v>
      </c>
      <c r="E140" s="231" t="s">
        <v>19</v>
      </c>
      <c r="F140" s="232" t="s">
        <v>389</v>
      </c>
      <c r="G140" s="230"/>
      <c r="H140" s="233">
        <v>1.788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9" t="s">
        <v>135</v>
      </c>
      <c r="AU140" s="239" t="s">
        <v>133</v>
      </c>
      <c r="AV140" s="14" t="s">
        <v>133</v>
      </c>
      <c r="AW140" s="14" t="s">
        <v>35</v>
      </c>
      <c r="AX140" s="14" t="s">
        <v>73</v>
      </c>
      <c r="AY140" s="239" t="s">
        <v>125</v>
      </c>
    </row>
    <row r="141" s="15" customFormat="1">
      <c r="A141" s="15"/>
      <c r="B141" s="240"/>
      <c r="C141" s="241"/>
      <c r="D141" s="220" t="s">
        <v>135</v>
      </c>
      <c r="E141" s="242" t="s">
        <v>19</v>
      </c>
      <c r="F141" s="243" t="s">
        <v>138</v>
      </c>
      <c r="G141" s="241"/>
      <c r="H141" s="244">
        <v>283.80200000000002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0" t="s">
        <v>135</v>
      </c>
      <c r="AU141" s="250" t="s">
        <v>133</v>
      </c>
      <c r="AV141" s="15" t="s">
        <v>132</v>
      </c>
      <c r="AW141" s="15" t="s">
        <v>35</v>
      </c>
      <c r="AX141" s="15" t="s">
        <v>81</v>
      </c>
      <c r="AY141" s="250" t="s">
        <v>125</v>
      </c>
    </row>
    <row r="142" s="2" customFormat="1" ht="16.5" customHeight="1">
      <c r="A142" s="39"/>
      <c r="B142" s="40"/>
      <c r="C142" s="251" t="s">
        <v>8</v>
      </c>
      <c r="D142" s="251" t="s">
        <v>216</v>
      </c>
      <c r="E142" s="252" t="s">
        <v>217</v>
      </c>
      <c r="F142" s="253" t="s">
        <v>218</v>
      </c>
      <c r="G142" s="254" t="s">
        <v>143</v>
      </c>
      <c r="H142" s="255">
        <v>0.23799999999999999</v>
      </c>
      <c r="I142" s="256"/>
      <c r="J142" s="257">
        <f>ROUND(I142*H142,2)</f>
        <v>0</v>
      </c>
      <c r="K142" s="253" t="s">
        <v>144</v>
      </c>
      <c r="L142" s="258"/>
      <c r="M142" s="259" t="s">
        <v>19</v>
      </c>
      <c r="N142" s="260" t="s">
        <v>45</v>
      </c>
      <c r="O142" s="85"/>
      <c r="P142" s="214">
        <f>O142*H142</f>
        <v>0</v>
      </c>
      <c r="Q142" s="214">
        <v>1</v>
      </c>
      <c r="R142" s="214">
        <f>Q142*H142</f>
        <v>0.23799999999999999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219</v>
      </c>
      <c r="AT142" s="216" t="s">
        <v>216</v>
      </c>
      <c r="AU142" s="216" t="s">
        <v>133</v>
      </c>
      <c r="AY142" s="18" t="s">
        <v>125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133</v>
      </c>
      <c r="BK142" s="217">
        <f>ROUND(I142*H142,2)</f>
        <v>0</v>
      </c>
      <c r="BL142" s="18" t="s">
        <v>176</v>
      </c>
      <c r="BM142" s="216" t="s">
        <v>390</v>
      </c>
    </row>
    <row r="143" s="14" customFormat="1">
      <c r="A143" s="14"/>
      <c r="B143" s="229"/>
      <c r="C143" s="230"/>
      <c r="D143" s="220" t="s">
        <v>135</v>
      </c>
      <c r="E143" s="231" t="s">
        <v>19</v>
      </c>
      <c r="F143" s="232" t="s">
        <v>221</v>
      </c>
      <c r="G143" s="230"/>
      <c r="H143" s="233">
        <v>0.078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135</v>
      </c>
      <c r="AU143" s="239" t="s">
        <v>133</v>
      </c>
      <c r="AV143" s="14" t="s">
        <v>133</v>
      </c>
      <c r="AW143" s="14" t="s">
        <v>35</v>
      </c>
      <c r="AX143" s="14" t="s">
        <v>73</v>
      </c>
      <c r="AY143" s="239" t="s">
        <v>125</v>
      </c>
    </row>
    <row r="144" s="14" customFormat="1">
      <c r="A144" s="14"/>
      <c r="B144" s="229"/>
      <c r="C144" s="230"/>
      <c r="D144" s="220" t="s">
        <v>135</v>
      </c>
      <c r="E144" s="231" t="s">
        <v>19</v>
      </c>
      <c r="F144" s="232" t="s">
        <v>222</v>
      </c>
      <c r="G144" s="230"/>
      <c r="H144" s="233">
        <v>0.059999999999999998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9" t="s">
        <v>135</v>
      </c>
      <c r="AU144" s="239" t="s">
        <v>133</v>
      </c>
      <c r="AV144" s="14" t="s">
        <v>133</v>
      </c>
      <c r="AW144" s="14" t="s">
        <v>35</v>
      </c>
      <c r="AX144" s="14" t="s">
        <v>73</v>
      </c>
      <c r="AY144" s="239" t="s">
        <v>125</v>
      </c>
    </row>
    <row r="145" s="14" customFormat="1">
      <c r="A145" s="14"/>
      <c r="B145" s="229"/>
      <c r="C145" s="230"/>
      <c r="D145" s="220" t="s">
        <v>135</v>
      </c>
      <c r="E145" s="231" t="s">
        <v>19</v>
      </c>
      <c r="F145" s="232" t="s">
        <v>221</v>
      </c>
      <c r="G145" s="230"/>
      <c r="H145" s="233">
        <v>0.078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135</v>
      </c>
      <c r="AU145" s="239" t="s">
        <v>133</v>
      </c>
      <c r="AV145" s="14" t="s">
        <v>133</v>
      </c>
      <c r="AW145" s="14" t="s">
        <v>35</v>
      </c>
      <c r="AX145" s="14" t="s">
        <v>73</v>
      </c>
      <c r="AY145" s="239" t="s">
        <v>125</v>
      </c>
    </row>
    <row r="146" s="15" customFormat="1">
      <c r="A146" s="15"/>
      <c r="B146" s="240"/>
      <c r="C146" s="241"/>
      <c r="D146" s="220" t="s">
        <v>135</v>
      </c>
      <c r="E146" s="242" t="s">
        <v>19</v>
      </c>
      <c r="F146" s="243" t="s">
        <v>138</v>
      </c>
      <c r="G146" s="241"/>
      <c r="H146" s="244">
        <v>0.21600000000000003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0" t="s">
        <v>135</v>
      </c>
      <c r="AU146" s="250" t="s">
        <v>133</v>
      </c>
      <c r="AV146" s="15" t="s">
        <v>132</v>
      </c>
      <c r="AW146" s="15" t="s">
        <v>35</v>
      </c>
      <c r="AX146" s="15" t="s">
        <v>73</v>
      </c>
      <c r="AY146" s="250" t="s">
        <v>125</v>
      </c>
    </row>
    <row r="147" s="14" customFormat="1">
      <c r="A147" s="14"/>
      <c r="B147" s="229"/>
      <c r="C147" s="230"/>
      <c r="D147" s="220" t="s">
        <v>135</v>
      </c>
      <c r="E147" s="231" t="s">
        <v>19</v>
      </c>
      <c r="F147" s="232" t="s">
        <v>223</v>
      </c>
      <c r="G147" s="230"/>
      <c r="H147" s="233">
        <v>0.23799999999999999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135</v>
      </c>
      <c r="AU147" s="239" t="s">
        <v>133</v>
      </c>
      <c r="AV147" s="14" t="s">
        <v>133</v>
      </c>
      <c r="AW147" s="14" t="s">
        <v>35</v>
      </c>
      <c r="AX147" s="14" t="s">
        <v>81</v>
      </c>
      <c r="AY147" s="239" t="s">
        <v>125</v>
      </c>
    </row>
    <row r="148" s="2" customFormat="1" ht="16.5" customHeight="1">
      <c r="A148" s="39"/>
      <c r="B148" s="40"/>
      <c r="C148" s="251" t="s">
        <v>176</v>
      </c>
      <c r="D148" s="251" t="s">
        <v>216</v>
      </c>
      <c r="E148" s="252" t="s">
        <v>224</v>
      </c>
      <c r="F148" s="253" t="s">
        <v>225</v>
      </c>
      <c r="G148" s="254" t="s">
        <v>143</v>
      </c>
      <c r="H148" s="255">
        <v>0.012999999999999999</v>
      </c>
      <c r="I148" s="256"/>
      <c r="J148" s="257">
        <f>ROUND(I148*H148,2)</f>
        <v>0</v>
      </c>
      <c r="K148" s="253" t="s">
        <v>19</v>
      </c>
      <c r="L148" s="258"/>
      <c r="M148" s="259" t="s">
        <v>19</v>
      </c>
      <c r="N148" s="260" t="s">
        <v>45</v>
      </c>
      <c r="O148" s="85"/>
      <c r="P148" s="214">
        <f>O148*H148</f>
        <v>0</v>
      </c>
      <c r="Q148" s="214">
        <v>1</v>
      </c>
      <c r="R148" s="214">
        <f>Q148*H148</f>
        <v>0.012999999999999999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219</v>
      </c>
      <c r="AT148" s="216" t="s">
        <v>216</v>
      </c>
      <c r="AU148" s="216" t="s">
        <v>133</v>
      </c>
      <c r="AY148" s="18" t="s">
        <v>125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133</v>
      </c>
      <c r="BK148" s="217">
        <f>ROUND(I148*H148,2)</f>
        <v>0</v>
      </c>
      <c r="BL148" s="18" t="s">
        <v>176</v>
      </c>
      <c r="BM148" s="216" t="s">
        <v>391</v>
      </c>
    </row>
    <row r="149" s="14" customFormat="1">
      <c r="A149" s="14"/>
      <c r="B149" s="229"/>
      <c r="C149" s="230"/>
      <c r="D149" s="220" t="s">
        <v>135</v>
      </c>
      <c r="E149" s="231" t="s">
        <v>19</v>
      </c>
      <c r="F149" s="232" t="s">
        <v>227</v>
      </c>
      <c r="G149" s="230"/>
      <c r="H149" s="233">
        <v>0.012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135</v>
      </c>
      <c r="AU149" s="239" t="s">
        <v>133</v>
      </c>
      <c r="AV149" s="14" t="s">
        <v>133</v>
      </c>
      <c r="AW149" s="14" t="s">
        <v>35</v>
      </c>
      <c r="AX149" s="14" t="s">
        <v>73</v>
      </c>
      <c r="AY149" s="239" t="s">
        <v>125</v>
      </c>
    </row>
    <row r="150" s="15" customFormat="1">
      <c r="A150" s="15"/>
      <c r="B150" s="240"/>
      <c r="C150" s="241"/>
      <c r="D150" s="220" t="s">
        <v>135</v>
      </c>
      <c r="E150" s="242" t="s">
        <v>19</v>
      </c>
      <c r="F150" s="243" t="s">
        <v>138</v>
      </c>
      <c r="G150" s="241"/>
      <c r="H150" s="244">
        <v>0.012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0" t="s">
        <v>135</v>
      </c>
      <c r="AU150" s="250" t="s">
        <v>133</v>
      </c>
      <c r="AV150" s="15" t="s">
        <v>132</v>
      </c>
      <c r="AW150" s="15" t="s">
        <v>35</v>
      </c>
      <c r="AX150" s="15" t="s">
        <v>73</v>
      </c>
      <c r="AY150" s="250" t="s">
        <v>125</v>
      </c>
    </row>
    <row r="151" s="14" customFormat="1">
      <c r="A151" s="14"/>
      <c r="B151" s="229"/>
      <c r="C151" s="230"/>
      <c r="D151" s="220" t="s">
        <v>135</v>
      </c>
      <c r="E151" s="231" t="s">
        <v>19</v>
      </c>
      <c r="F151" s="232" t="s">
        <v>228</v>
      </c>
      <c r="G151" s="230"/>
      <c r="H151" s="233">
        <v>0.012999999999999999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9" t="s">
        <v>135</v>
      </c>
      <c r="AU151" s="239" t="s">
        <v>133</v>
      </c>
      <c r="AV151" s="14" t="s">
        <v>133</v>
      </c>
      <c r="AW151" s="14" t="s">
        <v>35</v>
      </c>
      <c r="AX151" s="14" t="s">
        <v>81</v>
      </c>
      <c r="AY151" s="239" t="s">
        <v>125</v>
      </c>
    </row>
    <row r="152" s="2" customFormat="1" ht="16.5" customHeight="1">
      <c r="A152" s="39"/>
      <c r="B152" s="40"/>
      <c r="C152" s="251" t="s">
        <v>229</v>
      </c>
      <c r="D152" s="251" t="s">
        <v>216</v>
      </c>
      <c r="E152" s="252" t="s">
        <v>230</v>
      </c>
      <c r="F152" s="253" t="s">
        <v>231</v>
      </c>
      <c r="G152" s="254" t="s">
        <v>143</v>
      </c>
      <c r="H152" s="255">
        <v>0.0070000000000000001</v>
      </c>
      <c r="I152" s="256"/>
      <c r="J152" s="257">
        <f>ROUND(I152*H152,2)</f>
        <v>0</v>
      </c>
      <c r="K152" s="253" t="s">
        <v>144</v>
      </c>
      <c r="L152" s="258"/>
      <c r="M152" s="259" t="s">
        <v>19</v>
      </c>
      <c r="N152" s="260" t="s">
        <v>45</v>
      </c>
      <c r="O152" s="85"/>
      <c r="P152" s="214">
        <f>O152*H152</f>
        <v>0</v>
      </c>
      <c r="Q152" s="214">
        <v>1</v>
      </c>
      <c r="R152" s="214">
        <f>Q152*H152</f>
        <v>0.0070000000000000001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219</v>
      </c>
      <c r="AT152" s="216" t="s">
        <v>216</v>
      </c>
      <c r="AU152" s="216" t="s">
        <v>133</v>
      </c>
      <c r="AY152" s="18" t="s">
        <v>125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133</v>
      </c>
      <c r="BK152" s="217">
        <f>ROUND(I152*H152,2)</f>
        <v>0</v>
      </c>
      <c r="BL152" s="18" t="s">
        <v>176</v>
      </c>
      <c r="BM152" s="216" t="s">
        <v>392</v>
      </c>
    </row>
    <row r="153" s="14" customFormat="1">
      <c r="A153" s="14"/>
      <c r="B153" s="229"/>
      <c r="C153" s="230"/>
      <c r="D153" s="220" t="s">
        <v>135</v>
      </c>
      <c r="E153" s="231" t="s">
        <v>19</v>
      </c>
      <c r="F153" s="232" t="s">
        <v>393</v>
      </c>
      <c r="G153" s="230"/>
      <c r="H153" s="233">
        <v>0.0060000000000000001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9" t="s">
        <v>135</v>
      </c>
      <c r="AU153" s="239" t="s">
        <v>133</v>
      </c>
      <c r="AV153" s="14" t="s">
        <v>133</v>
      </c>
      <c r="AW153" s="14" t="s">
        <v>35</v>
      </c>
      <c r="AX153" s="14" t="s">
        <v>73</v>
      </c>
      <c r="AY153" s="239" t="s">
        <v>125</v>
      </c>
    </row>
    <row r="154" s="15" customFormat="1">
      <c r="A154" s="15"/>
      <c r="B154" s="240"/>
      <c r="C154" s="241"/>
      <c r="D154" s="220" t="s">
        <v>135</v>
      </c>
      <c r="E154" s="242" t="s">
        <v>19</v>
      </c>
      <c r="F154" s="243" t="s">
        <v>138</v>
      </c>
      <c r="G154" s="241"/>
      <c r="H154" s="244">
        <v>0.0060000000000000001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0" t="s">
        <v>135</v>
      </c>
      <c r="AU154" s="250" t="s">
        <v>133</v>
      </c>
      <c r="AV154" s="15" t="s">
        <v>132</v>
      </c>
      <c r="AW154" s="15" t="s">
        <v>35</v>
      </c>
      <c r="AX154" s="15" t="s">
        <v>73</v>
      </c>
      <c r="AY154" s="250" t="s">
        <v>125</v>
      </c>
    </row>
    <row r="155" s="14" customFormat="1">
      <c r="A155" s="14"/>
      <c r="B155" s="229"/>
      <c r="C155" s="230"/>
      <c r="D155" s="220" t="s">
        <v>135</v>
      </c>
      <c r="E155" s="231" t="s">
        <v>19</v>
      </c>
      <c r="F155" s="232" t="s">
        <v>394</v>
      </c>
      <c r="G155" s="230"/>
      <c r="H155" s="233">
        <v>0.0070000000000000001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9" t="s">
        <v>135</v>
      </c>
      <c r="AU155" s="239" t="s">
        <v>133</v>
      </c>
      <c r="AV155" s="14" t="s">
        <v>133</v>
      </c>
      <c r="AW155" s="14" t="s">
        <v>35</v>
      </c>
      <c r="AX155" s="14" t="s">
        <v>81</v>
      </c>
      <c r="AY155" s="239" t="s">
        <v>125</v>
      </c>
    </row>
    <row r="156" s="2" customFormat="1" ht="16.5" customHeight="1">
      <c r="A156" s="39"/>
      <c r="B156" s="40"/>
      <c r="C156" s="251" t="s">
        <v>235</v>
      </c>
      <c r="D156" s="251" t="s">
        <v>216</v>
      </c>
      <c r="E156" s="252" t="s">
        <v>236</v>
      </c>
      <c r="F156" s="253" t="s">
        <v>237</v>
      </c>
      <c r="G156" s="254" t="s">
        <v>143</v>
      </c>
      <c r="H156" s="255">
        <v>0.051999999999999998</v>
      </c>
      <c r="I156" s="256"/>
      <c r="J156" s="257">
        <f>ROUND(I156*H156,2)</f>
        <v>0</v>
      </c>
      <c r="K156" s="253" t="s">
        <v>144</v>
      </c>
      <c r="L156" s="258"/>
      <c r="M156" s="259" t="s">
        <v>19</v>
      </c>
      <c r="N156" s="260" t="s">
        <v>45</v>
      </c>
      <c r="O156" s="85"/>
      <c r="P156" s="214">
        <f>O156*H156</f>
        <v>0</v>
      </c>
      <c r="Q156" s="214">
        <v>1</v>
      </c>
      <c r="R156" s="214">
        <f>Q156*H156</f>
        <v>0.051999999999999998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219</v>
      </c>
      <c r="AT156" s="216" t="s">
        <v>216</v>
      </c>
      <c r="AU156" s="216" t="s">
        <v>133</v>
      </c>
      <c r="AY156" s="18" t="s">
        <v>125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133</v>
      </c>
      <c r="BK156" s="217">
        <f>ROUND(I156*H156,2)</f>
        <v>0</v>
      </c>
      <c r="BL156" s="18" t="s">
        <v>176</v>
      </c>
      <c r="BM156" s="216" t="s">
        <v>395</v>
      </c>
    </row>
    <row r="157" s="14" customFormat="1">
      <c r="A157" s="14"/>
      <c r="B157" s="229"/>
      <c r="C157" s="230"/>
      <c r="D157" s="220" t="s">
        <v>135</v>
      </c>
      <c r="E157" s="231" t="s">
        <v>19</v>
      </c>
      <c r="F157" s="232" t="s">
        <v>239</v>
      </c>
      <c r="G157" s="230"/>
      <c r="H157" s="233">
        <v>0.047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9" t="s">
        <v>135</v>
      </c>
      <c r="AU157" s="239" t="s">
        <v>133</v>
      </c>
      <c r="AV157" s="14" t="s">
        <v>133</v>
      </c>
      <c r="AW157" s="14" t="s">
        <v>35</v>
      </c>
      <c r="AX157" s="14" t="s">
        <v>73</v>
      </c>
      <c r="AY157" s="239" t="s">
        <v>125</v>
      </c>
    </row>
    <row r="158" s="15" customFormat="1">
      <c r="A158" s="15"/>
      <c r="B158" s="240"/>
      <c r="C158" s="241"/>
      <c r="D158" s="220" t="s">
        <v>135</v>
      </c>
      <c r="E158" s="242" t="s">
        <v>19</v>
      </c>
      <c r="F158" s="243" t="s">
        <v>138</v>
      </c>
      <c r="G158" s="241"/>
      <c r="H158" s="244">
        <v>0.047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0" t="s">
        <v>135</v>
      </c>
      <c r="AU158" s="250" t="s">
        <v>133</v>
      </c>
      <c r="AV158" s="15" t="s">
        <v>132</v>
      </c>
      <c r="AW158" s="15" t="s">
        <v>35</v>
      </c>
      <c r="AX158" s="15" t="s">
        <v>73</v>
      </c>
      <c r="AY158" s="250" t="s">
        <v>125</v>
      </c>
    </row>
    <row r="159" s="14" customFormat="1">
      <c r="A159" s="14"/>
      <c r="B159" s="229"/>
      <c r="C159" s="230"/>
      <c r="D159" s="220" t="s">
        <v>135</v>
      </c>
      <c r="E159" s="231" t="s">
        <v>19</v>
      </c>
      <c r="F159" s="232" t="s">
        <v>240</v>
      </c>
      <c r="G159" s="230"/>
      <c r="H159" s="233">
        <v>0.051999999999999998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9" t="s">
        <v>135</v>
      </c>
      <c r="AU159" s="239" t="s">
        <v>133</v>
      </c>
      <c r="AV159" s="14" t="s">
        <v>133</v>
      </c>
      <c r="AW159" s="14" t="s">
        <v>35</v>
      </c>
      <c r="AX159" s="14" t="s">
        <v>81</v>
      </c>
      <c r="AY159" s="239" t="s">
        <v>125</v>
      </c>
    </row>
    <row r="160" s="2" customFormat="1" ht="16.5" customHeight="1">
      <c r="A160" s="39"/>
      <c r="B160" s="40"/>
      <c r="C160" s="251" t="s">
        <v>241</v>
      </c>
      <c r="D160" s="251" t="s">
        <v>216</v>
      </c>
      <c r="E160" s="252" t="s">
        <v>249</v>
      </c>
      <c r="F160" s="253" t="s">
        <v>250</v>
      </c>
      <c r="G160" s="254" t="s">
        <v>143</v>
      </c>
      <c r="H160" s="255">
        <v>0.002</v>
      </c>
      <c r="I160" s="256"/>
      <c r="J160" s="257">
        <f>ROUND(I160*H160,2)</f>
        <v>0</v>
      </c>
      <c r="K160" s="253" t="s">
        <v>144</v>
      </c>
      <c r="L160" s="258"/>
      <c r="M160" s="259" t="s">
        <v>19</v>
      </c>
      <c r="N160" s="260" t="s">
        <v>45</v>
      </c>
      <c r="O160" s="85"/>
      <c r="P160" s="214">
        <f>O160*H160</f>
        <v>0</v>
      </c>
      <c r="Q160" s="214">
        <v>1</v>
      </c>
      <c r="R160" s="214">
        <f>Q160*H160</f>
        <v>0.002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219</v>
      </c>
      <c r="AT160" s="216" t="s">
        <v>216</v>
      </c>
      <c r="AU160" s="216" t="s">
        <v>133</v>
      </c>
      <c r="AY160" s="18" t="s">
        <v>125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133</v>
      </c>
      <c r="BK160" s="217">
        <f>ROUND(I160*H160,2)</f>
        <v>0</v>
      </c>
      <c r="BL160" s="18" t="s">
        <v>176</v>
      </c>
      <c r="BM160" s="216" t="s">
        <v>396</v>
      </c>
    </row>
    <row r="161" s="13" customFormat="1">
      <c r="A161" s="13"/>
      <c r="B161" s="218"/>
      <c r="C161" s="219"/>
      <c r="D161" s="220" t="s">
        <v>135</v>
      </c>
      <c r="E161" s="221" t="s">
        <v>19</v>
      </c>
      <c r="F161" s="222" t="s">
        <v>245</v>
      </c>
      <c r="G161" s="219"/>
      <c r="H161" s="221" t="s">
        <v>19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8" t="s">
        <v>135</v>
      </c>
      <c r="AU161" s="228" t="s">
        <v>133</v>
      </c>
      <c r="AV161" s="13" t="s">
        <v>81</v>
      </c>
      <c r="AW161" s="13" t="s">
        <v>35</v>
      </c>
      <c r="AX161" s="13" t="s">
        <v>73</v>
      </c>
      <c r="AY161" s="228" t="s">
        <v>125</v>
      </c>
    </row>
    <row r="162" s="14" customFormat="1">
      <c r="A162" s="14"/>
      <c r="B162" s="229"/>
      <c r="C162" s="230"/>
      <c r="D162" s="220" t="s">
        <v>135</v>
      </c>
      <c r="E162" s="231" t="s">
        <v>19</v>
      </c>
      <c r="F162" s="232" t="s">
        <v>397</v>
      </c>
      <c r="G162" s="230"/>
      <c r="H162" s="233">
        <v>0.002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9" t="s">
        <v>135</v>
      </c>
      <c r="AU162" s="239" t="s">
        <v>133</v>
      </c>
      <c r="AV162" s="14" t="s">
        <v>133</v>
      </c>
      <c r="AW162" s="14" t="s">
        <v>35</v>
      </c>
      <c r="AX162" s="14" t="s">
        <v>73</v>
      </c>
      <c r="AY162" s="239" t="s">
        <v>125</v>
      </c>
    </row>
    <row r="163" s="15" customFormat="1">
      <c r="A163" s="15"/>
      <c r="B163" s="240"/>
      <c r="C163" s="241"/>
      <c r="D163" s="220" t="s">
        <v>135</v>
      </c>
      <c r="E163" s="242" t="s">
        <v>19</v>
      </c>
      <c r="F163" s="243" t="s">
        <v>138</v>
      </c>
      <c r="G163" s="241"/>
      <c r="H163" s="244">
        <v>0.002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0" t="s">
        <v>135</v>
      </c>
      <c r="AU163" s="250" t="s">
        <v>133</v>
      </c>
      <c r="AV163" s="15" t="s">
        <v>132</v>
      </c>
      <c r="AW163" s="15" t="s">
        <v>35</v>
      </c>
      <c r="AX163" s="15" t="s">
        <v>73</v>
      </c>
      <c r="AY163" s="250" t="s">
        <v>125</v>
      </c>
    </row>
    <row r="164" s="14" customFormat="1">
      <c r="A164" s="14"/>
      <c r="B164" s="229"/>
      <c r="C164" s="230"/>
      <c r="D164" s="220" t="s">
        <v>135</v>
      </c>
      <c r="E164" s="231" t="s">
        <v>19</v>
      </c>
      <c r="F164" s="232" t="s">
        <v>398</v>
      </c>
      <c r="G164" s="230"/>
      <c r="H164" s="233">
        <v>0.002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9" t="s">
        <v>135</v>
      </c>
      <c r="AU164" s="239" t="s">
        <v>133</v>
      </c>
      <c r="AV164" s="14" t="s">
        <v>133</v>
      </c>
      <c r="AW164" s="14" t="s">
        <v>35</v>
      </c>
      <c r="AX164" s="14" t="s">
        <v>81</v>
      </c>
      <c r="AY164" s="239" t="s">
        <v>125</v>
      </c>
    </row>
    <row r="165" s="2" customFormat="1" ht="16.5" customHeight="1">
      <c r="A165" s="39"/>
      <c r="B165" s="40"/>
      <c r="C165" s="205" t="s">
        <v>248</v>
      </c>
      <c r="D165" s="205" t="s">
        <v>128</v>
      </c>
      <c r="E165" s="206" t="s">
        <v>242</v>
      </c>
      <c r="F165" s="207" t="s">
        <v>243</v>
      </c>
      <c r="G165" s="208" t="s">
        <v>205</v>
      </c>
      <c r="H165" s="209">
        <v>46.665999999999997</v>
      </c>
      <c r="I165" s="210"/>
      <c r="J165" s="211">
        <f>ROUND(I165*H165,2)</f>
        <v>0</v>
      </c>
      <c r="K165" s="207" t="s">
        <v>144</v>
      </c>
      <c r="L165" s="45"/>
      <c r="M165" s="212" t="s">
        <v>19</v>
      </c>
      <c r="N165" s="213" t="s">
        <v>45</v>
      </c>
      <c r="O165" s="85"/>
      <c r="P165" s="214">
        <f>O165*H165</f>
        <v>0</v>
      </c>
      <c r="Q165" s="214">
        <v>6.0000000000000002E-05</v>
      </c>
      <c r="R165" s="214">
        <f>Q165*H165</f>
        <v>0.0027999599999999998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176</v>
      </c>
      <c r="AT165" s="216" t="s">
        <v>128</v>
      </c>
      <c r="AU165" s="216" t="s">
        <v>133</v>
      </c>
      <c r="AY165" s="18" t="s">
        <v>125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133</v>
      </c>
      <c r="BK165" s="217">
        <f>ROUND(I165*H165,2)</f>
        <v>0</v>
      </c>
      <c r="BL165" s="18" t="s">
        <v>176</v>
      </c>
      <c r="BM165" s="216" t="s">
        <v>399</v>
      </c>
    </row>
    <row r="166" s="13" customFormat="1">
      <c r="A166" s="13"/>
      <c r="B166" s="218"/>
      <c r="C166" s="219"/>
      <c r="D166" s="220" t="s">
        <v>135</v>
      </c>
      <c r="E166" s="221" t="s">
        <v>19</v>
      </c>
      <c r="F166" s="222" t="s">
        <v>245</v>
      </c>
      <c r="G166" s="219"/>
      <c r="H166" s="221" t="s">
        <v>19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135</v>
      </c>
      <c r="AU166" s="228" t="s">
        <v>133</v>
      </c>
      <c r="AV166" s="13" t="s">
        <v>81</v>
      </c>
      <c r="AW166" s="13" t="s">
        <v>35</v>
      </c>
      <c r="AX166" s="13" t="s">
        <v>73</v>
      </c>
      <c r="AY166" s="228" t="s">
        <v>125</v>
      </c>
    </row>
    <row r="167" s="14" customFormat="1">
      <c r="A167" s="14"/>
      <c r="B167" s="229"/>
      <c r="C167" s="230"/>
      <c r="D167" s="220" t="s">
        <v>135</v>
      </c>
      <c r="E167" s="231" t="s">
        <v>19</v>
      </c>
      <c r="F167" s="232" t="s">
        <v>246</v>
      </c>
      <c r="G167" s="230"/>
      <c r="H167" s="233">
        <v>26.462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9" t="s">
        <v>135</v>
      </c>
      <c r="AU167" s="239" t="s">
        <v>133</v>
      </c>
      <c r="AV167" s="14" t="s">
        <v>133</v>
      </c>
      <c r="AW167" s="14" t="s">
        <v>35</v>
      </c>
      <c r="AX167" s="14" t="s">
        <v>73</v>
      </c>
      <c r="AY167" s="239" t="s">
        <v>125</v>
      </c>
    </row>
    <row r="168" s="14" customFormat="1">
      <c r="A168" s="14"/>
      <c r="B168" s="229"/>
      <c r="C168" s="230"/>
      <c r="D168" s="220" t="s">
        <v>135</v>
      </c>
      <c r="E168" s="231" t="s">
        <v>19</v>
      </c>
      <c r="F168" s="232" t="s">
        <v>247</v>
      </c>
      <c r="G168" s="230"/>
      <c r="H168" s="233">
        <v>20.204000000000001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9" t="s">
        <v>135</v>
      </c>
      <c r="AU168" s="239" t="s">
        <v>133</v>
      </c>
      <c r="AV168" s="14" t="s">
        <v>133</v>
      </c>
      <c r="AW168" s="14" t="s">
        <v>35</v>
      </c>
      <c r="AX168" s="14" t="s">
        <v>73</v>
      </c>
      <c r="AY168" s="239" t="s">
        <v>125</v>
      </c>
    </row>
    <row r="169" s="15" customFormat="1">
      <c r="A169" s="15"/>
      <c r="B169" s="240"/>
      <c r="C169" s="241"/>
      <c r="D169" s="220" t="s">
        <v>135</v>
      </c>
      <c r="E169" s="242" t="s">
        <v>19</v>
      </c>
      <c r="F169" s="243" t="s">
        <v>138</v>
      </c>
      <c r="G169" s="241"/>
      <c r="H169" s="244">
        <v>46.665999999999997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0" t="s">
        <v>135</v>
      </c>
      <c r="AU169" s="250" t="s">
        <v>133</v>
      </c>
      <c r="AV169" s="15" t="s">
        <v>132</v>
      </c>
      <c r="AW169" s="15" t="s">
        <v>35</v>
      </c>
      <c r="AX169" s="15" t="s">
        <v>81</v>
      </c>
      <c r="AY169" s="250" t="s">
        <v>125</v>
      </c>
    </row>
    <row r="170" s="2" customFormat="1" ht="16.5" customHeight="1">
      <c r="A170" s="39"/>
      <c r="B170" s="40"/>
      <c r="C170" s="251" t="s">
        <v>7</v>
      </c>
      <c r="D170" s="251" t="s">
        <v>216</v>
      </c>
      <c r="E170" s="252" t="s">
        <v>249</v>
      </c>
      <c r="F170" s="253" t="s">
        <v>250</v>
      </c>
      <c r="G170" s="254" t="s">
        <v>143</v>
      </c>
      <c r="H170" s="255">
        <v>0.050999999999999997</v>
      </c>
      <c r="I170" s="256"/>
      <c r="J170" s="257">
        <f>ROUND(I170*H170,2)</f>
        <v>0</v>
      </c>
      <c r="K170" s="253" t="s">
        <v>144</v>
      </c>
      <c r="L170" s="258"/>
      <c r="M170" s="259" t="s">
        <v>19</v>
      </c>
      <c r="N170" s="260" t="s">
        <v>45</v>
      </c>
      <c r="O170" s="85"/>
      <c r="P170" s="214">
        <f>O170*H170</f>
        <v>0</v>
      </c>
      <c r="Q170" s="214">
        <v>1</v>
      </c>
      <c r="R170" s="214">
        <f>Q170*H170</f>
        <v>0.050999999999999997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219</v>
      </c>
      <c r="AT170" s="216" t="s">
        <v>216</v>
      </c>
      <c r="AU170" s="216" t="s">
        <v>133</v>
      </c>
      <c r="AY170" s="18" t="s">
        <v>125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133</v>
      </c>
      <c r="BK170" s="217">
        <f>ROUND(I170*H170,2)</f>
        <v>0</v>
      </c>
      <c r="BL170" s="18" t="s">
        <v>176</v>
      </c>
      <c r="BM170" s="216" t="s">
        <v>400</v>
      </c>
    </row>
    <row r="171" s="14" customFormat="1">
      <c r="A171" s="14"/>
      <c r="B171" s="229"/>
      <c r="C171" s="230"/>
      <c r="D171" s="220" t="s">
        <v>135</v>
      </c>
      <c r="E171" s="231" t="s">
        <v>19</v>
      </c>
      <c r="F171" s="232" t="s">
        <v>252</v>
      </c>
      <c r="G171" s="230"/>
      <c r="H171" s="233">
        <v>0.025999999999999999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9" t="s">
        <v>135</v>
      </c>
      <c r="AU171" s="239" t="s">
        <v>133</v>
      </c>
      <c r="AV171" s="14" t="s">
        <v>133</v>
      </c>
      <c r="AW171" s="14" t="s">
        <v>35</v>
      </c>
      <c r="AX171" s="14" t="s">
        <v>73</v>
      </c>
      <c r="AY171" s="239" t="s">
        <v>125</v>
      </c>
    </row>
    <row r="172" s="14" customFormat="1">
      <c r="A172" s="14"/>
      <c r="B172" s="229"/>
      <c r="C172" s="230"/>
      <c r="D172" s="220" t="s">
        <v>135</v>
      </c>
      <c r="E172" s="231" t="s">
        <v>19</v>
      </c>
      <c r="F172" s="232" t="s">
        <v>253</v>
      </c>
      <c r="G172" s="230"/>
      <c r="H172" s="233">
        <v>0.02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9" t="s">
        <v>135</v>
      </c>
      <c r="AU172" s="239" t="s">
        <v>133</v>
      </c>
      <c r="AV172" s="14" t="s">
        <v>133</v>
      </c>
      <c r="AW172" s="14" t="s">
        <v>35</v>
      </c>
      <c r="AX172" s="14" t="s">
        <v>73</v>
      </c>
      <c r="AY172" s="239" t="s">
        <v>125</v>
      </c>
    </row>
    <row r="173" s="15" customFormat="1">
      <c r="A173" s="15"/>
      <c r="B173" s="240"/>
      <c r="C173" s="241"/>
      <c r="D173" s="220" t="s">
        <v>135</v>
      </c>
      <c r="E173" s="242" t="s">
        <v>19</v>
      </c>
      <c r="F173" s="243" t="s">
        <v>138</v>
      </c>
      <c r="G173" s="241"/>
      <c r="H173" s="244">
        <v>0.045999999999999999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0" t="s">
        <v>135</v>
      </c>
      <c r="AU173" s="250" t="s">
        <v>133</v>
      </c>
      <c r="AV173" s="15" t="s">
        <v>132</v>
      </c>
      <c r="AW173" s="15" t="s">
        <v>35</v>
      </c>
      <c r="AX173" s="15" t="s">
        <v>73</v>
      </c>
      <c r="AY173" s="250" t="s">
        <v>125</v>
      </c>
    </row>
    <row r="174" s="14" customFormat="1">
      <c r="A174" s="14"/>
      <c r="B174" s="229"/>
      <c r="C174" s="230"/>
      <c r="D174" s="220" t="s">
        <v>135</v>
      </c>
      <c r="E174" s="231" t="s">
        <v>19</v>
      </c>
      <c r="F174" s="232" t="s">
        <v>254</v>
      </c>
      <c r="G174" s="230"/>
      <c r="H174" s="233">
        <v>0.050999999999999997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9" t="s">
        <v>135</v>
      </c>
      <c r="AU174" s="239" t="s">
        <v>133</v>
      </c>
      <c r="AV174" s="14" t="s">
        <v>133</v>
      </c>
      <c r="AW174" s="14" t="s">
        <v>35</v>
      </c>
      <c r="AX174" s="14" t="s">
        <v>81</v>
      </c>
      <c r="AY174" s="239" t="s">
        <v>125</v>
      </c>
    </row>
    <row r="175" s="2" customFormat="1" ht="16.5" customHeight="1">
      <c r="A175" s="39"/>
      <c r="B175" s="40"/>
      <c r="C175" s="205" t="s">
        <v>261</v>
      </c>
      <c r="D175" s="205" t="s">
        <v>128</v>
      </c>
      <c r="E175" s="206" t="s">
        <v>255</v>
      </c>
      <c r="F175" s="207" t="s">
        <v>256</v>
      </c>
      <c r="G175" s="208" t="s">
        <v>205</v>
      </c>
      <c r="H175" s="209">
        <v>371.06599999999997</v>
      </c>
      <c r="I175" s="210"/>
      <c r="J175" s="211">
        <f>ROUND(I175*H175,2)</f>
        <v>0</v>
      </c>
      <c r="K175" s="207" t="s">
        <v>144</v>
      </c>
      <c r="L175" s="45"/>
      <c r="M175" s="212" t="s">
        <v>19</v>
      </c>
      <c r="N175" s="213" t="s">
        <v>45</v>
      </c>
      <c r="O175" s="85"/>
      <c r="P175" s="214">
        <f>O175*H175</f>
        <v>0</v>
      </c>
      <c r="Q175" s="214">
        <v>6.0000000000000002E-05</v>
      </c>
      <c r="R175" s="214">
        <f>Q175*H175</f>
        <v>0.022263959999999999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176</v>
      </c>
      <c r="AT175" s="216" t="s">
        <v>128</v>
      </c>
      <c r="AU175" s="216" t="s">
        <v>133</v>
      </c>
      <c r="AY175" s="18" t="s">
        <v>125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133</v>
      </c>
      <c r="BK175" s="217">
        <f>ROUND(I175*H175,2)</f>
        <v>0</v>
      </c>
      <c r="BL175" s="18" t="s">
        <v>176</v>
      </c>
      <c r="BM175" s="216" t="s">
        <v>401</v>
      </c>
    </row>
    <row r="176" s="13" customFormat="1">
      <c r="A176" s="13"/>
      <c r="B176" s="218"/>
      <c r="C176" s="219"/>
      <c r="D176" s="220" t="s">
        <v>135</v>
      </c>
      <c r="E176" s="221" t="s">
        <v>19</v>
      </c>
      <c r="F176" s="222" t="s">
        <v>245</v>
      </c>
      <c r="G176" s="219"/>
      <c r="H176" s="221" t="s">
        <v>19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8" t="s">
        <v>135</v>
      </c>
      <c r="AU176" s="228" t="s">
        <v>133</v>
      </c>
      <c r="AV176" s="13" t="s">
        <v>81</v>
      </c>
      <c r="AW176" s="13" t="s">
        <v>35</v>
      </c>
      <c r="AX176" s="13" t="s">
        <v>73</v>
      </c>
      <c r="AY176" s="228" t="s">
        <v>125</v>
      </c>
    </row>
    <row r="177" s="14" customFormat="1">
      <c r="A177" s="14"/>
      <c r="B177" s="229"/>
      <c r="C177" s="230"/>
      <c r="D177" s="220" t="s">
        <v>135</v>
      </c>
      <c r="E177" s="231" t="s">
        <v>19</v>
      </c>
      <c r="F177" s="232" t="s">
        <v>402</v>
      </c>
      <c r="G177" s="230"/>
      <c r="H177" s="233">
        <v>55.427999999999997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9" t="s">
        <v>135</v>
      </c>
      <c r="AU177" s="239" t="s">
        <v>133</v>
      </c>
      <c r="AV177" s="14" t="s">
        <v>133</v>
      </c>
      <c r="AW177" s="14" t="s">
        <v>35</v>
      </c>
      <c r="AX177" s="14" t="s">
        <v>73</v>
      </c>
      <c r="AY177" s="239" t="s">
        <v>125</v>
      </c>
    </row>
    <row r="178" s="13" customFormat="1">
      <c r="A178" s="13"/>
      <c r="B178" s="218"/>
      <c r="C178" s="219"/>
      <c r="D178" s="220" t="s">
        <v>135</v>
      </c>
      <c r="E178" s="221" t="s">
        <v>19</v>
      </c>
      <c r="F178" s="222" t="s">
        <v>259</v>
      </c>
      <c r="G178" s="219"/>
      <c r="H178" s="221" t="s">
        <v>19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8" t="s">
        <v>135</v>
      </c>
      <c r="AU178" s="228" t="s">
        <v>133</v>
      </c>
      <c r="AV178" s="13" t="s">
        <v>81</v>
      </c>
      <c r="AW178" s="13" t="s">
        <v>35</v>
      </c>
      <c r="AX178" s="13" t="s">
        <v>73</v>
      </c>
      <c r="AY178" s="228" t="s">
        <v>125</v>
      </c>
    </row>
    <row r="179" s="14" customFormat="1">
      <c r="A179" s="14"/>
      <c r="B179" s="229"/>
      <c r="C179" s="230"/>
      <c r="D179" s="220" t="s">
        <v>135</v>
      </c>
      <c r="E179" s="231" t="s">
        <v>19</v>
      </c>
      <c r="F179" s="232" t="s">
        <v>260</v>
      </c>
      <c r="G179" s="230"/>
      <c r="H179" s="233">
        <v>315.63799999999998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9" t="s">
        <v>135</v>
      </c>
      <c r="AU179" s="239" t="s">
        <v>133</v>
      </c>
      <c r="AV179" s="14" t="s">
        <v>133</v>
      </c>
      <c r="AW179" s="14" t="s">
        <v>35</v>
      </c>
      <c r="AX179" s="14" t="s">
        <v>73</v>
      </c>
      <c r="AY179" s="239" t="s">
        <v>125</v>
      </c>
    </row>
    <row r="180" s="15" customFormat="1">
      <c r="A180" s="15"/>
      <c r="B180" s="240"/>
      <c r="C180" s="241"/>
      <c r="D180" s="220" t="s">
        <v>135</v>
      </c>
      <c r="E180" s="242" t="s">
        <v>19</v>
      </c>
      <c r="F180" s="243" t="s">
        <v>138</v>
      </c>
      <c r="G180" s="241"/>
      <c r="H180" s="244">
        <v>371.06599999999997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0" t="s">
        <v>135</v>
      </c>
      <c r="AU180" s="250" t="s">
        <v>133</v>
      </c>
      <c r="AV180" s="15" t="s">
        <v>132</v>
      </c>
      <c r="AW180" s="15" t="s">
        <v>35</v>
      </c>
      <c r="AX180" s="15" t="s">
        <v>81</v>
      </c>
      <c r="AY180" s="250" t="s">
        <v>125</v>
      </c>
    </row>
    <row r="181" s="2" customFormat="1" ht="16.5" customHeight="1">
      <c r="A181" s="39"/>
      <c r="B181" s="40"/>
      <c r="C181" s="251" t="s">
        <v>265</v>
      </c>
      <c r="D181" s="251" t="s">
        <v>216</v>
      </c>
      <c r="E181" s="252" t="s">
        <v>249</v>
      </c>
      <c r="F181" s="253" t="s">
        <v>250</v>
      </c>
      <c r="G181" s="254" t="s">
        <v>143</v>
      </c>
      <c r="H181" s="255">
        <v>0.060999999999999999</v>
      </c>
      <c r="I181" s="256"/>
      <c r="J181" s="257">
        <f>ROUND(I181*H181,2)</f>
        <v>0</v>
      </c>
      <c r="K181" s="253" t="s">
        <v>144</v>
      </c>
      <c r="L181" s="258"/>
      <c r="M181" s="259" t="s">
        <v>19</v>
      </c>
      <c r="N181" s="260" t="s">
        <v>45</v>
      </c>
      <c r="O181" s="85"/>
      <c r="P181" s="214">
        <f>O181*H181</f>
        <v>0</v>
      </c>
      <c r="Q181" s="214">
        <v>1</v>
      </c>
      <c r="R181" s="214">
        <f>Q181*H181</f>
        <v>0.060999999999999999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219</v>
      </c>
      <c r="AT181" s="216" t="s">
        <v>216</v>
      </c>
      <c r="AU181" s="216" t="s">
        <v>133</v>
      </c>
      <c r="AY181" s="18" t="s">
        <v>125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133</v>
      </c>
      <c r="BK181" s="217">
        <f>ROUND(I181*H181,2)</f>
        <v>0</v>
      </c>
      <c r="BL181" s="18" t="s">
        <v>176</v>
      </c>
      <c r="BM181" s="216" t="s">
        <v>403</v>
      </c>
    </row>
    <row r="182" s="14" customFormat="1">
      <c r="A182" s="14"/>
      <c r="B182" s="229"/>
      <c r="C182" s="230"/>
      <c r="D182" s="220" t="s">
        <v>135</v>
      </c>
      <c r="E182" s="231" t="s">
        <v>19</v>
      </c>
      <c r="F182" s="232" t="s">
        <v>404</v>
      </c>
      <c r="G182" s="230"/>
      <c r="H182" s="233">
        <v>0.055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9" t="s">
        <v>135</v>
      </c>
      <c r="AU182" s="239" t="s">
        <v>133</v>
      </c>
      <c r="AV182" s="14" t="s">
        <v>133</v>
      </c>
      <c r="AW182" s="14" t="s">
        <v>35</v>
      </c>
      <c r="AX182" s="14" t="s">
        <v>73</v>
      </c>
      <c r="AY182" s="239" t="s">
        <v>125</v>
      </c>
    </row>
    <row r="183" s="15" customFormat="1">
      <c r="A183" s="15"/>
      <c r="B183" s="240"/>
      <c r="C183" s="241"/>
      <c r="D183" s="220" t="s">
        <v>135</v>
      </c>
      <c r="E183" s="242" t="s">
        <v>19</v>
      </c>
      <c r="F183" s="243" t="s">
        <v>138</v>
      </c>
      <c r="G183" s="241"/>
      <c r="H183" s="244">
        <v>0.055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0" t="s">
        <v>135</v>
      </c>
      <c r="AU183" s="250" t="s">
        <v>133</v>
      </c>
      <c r="AV183" s="15" t="s">
        <v>132</v>
      </c>
      <c r="AW183" s="15" t="s">
        <v>35</v>
      </c>
      <c r="AX183" s="15" t="s">
        <v>73</v>
      </c>
      <c r="AY183" s="250" t="s">
        <v>125</v>
      </c>
    </row>
    <row r="184" s="14" customFormat="1">
      <c r="A184" s="14"/>
      <c r="B184" s="229"/>
      <c r="C184" s="230"/>
      <c r="D184" s="220" t="s">
        <v>135</v>
      </c>
      <c r="E184" s="231" t="s">
        <v>19</v>
      </c>
      <c r="F184" s="232" t="s">
        <v>405</v>
      </c>
      <c r="G184" s="230"/>
      <c r="H184" s="233">
        <v>0.060999999999999999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9" t="s">
        <v>135</v>
      </c>
      <c r="AU184" s="239" t="s">
        <v>133</v>
      </c>
      <c r="AV184" s="14" t="s">
        <v>133</v>
      </c>
      <c r="AW184" s="14" t="s">
        <v>35</v>
      </c>
      <c r="AX184" s="14" t="s">
        <v>81</v>
      </c>
      <c r="AY184" s="239" t="s">
        <v>125</v>
      </c>
    </row>
    <row r="185" s="2" customFormat="1" ht="16.5" customHeight="1">
      <c r="A185" s="39"/>
      <c r="B185" s="40"/>
      <c r="C185" s="251" t="s">
        <v>271</v>
      </c>
      <c r="D185" s="251" t="s">
        <v>216</v>
      </c>
      <c r="E185" s="252" t="s">
        <v>266</v>
      </c>
      <c r="F185" s="253" t="s">
        <v>267</v>
      </c>
      <c r="G185" s="254" t="s">
        <v>143</v>
      </c>
      <c r="H185" s="255">
        <v>0.34799999999999998</v>
      </c>
      <c r="I185" s="256"/>
      <c r="J185" s="257">
        <f>ROUND(I185*H185,2)</f>
        <v>0</v>
      </c>
      <c r="K185" s="253" t="s">
        <v>19</v>
      </c>
      <c r="L185" s="258"/>
      <c r="M185" s="259" t="s">
        <v>19</v>
      </c>
      <c r="N185" s="260" t="s">
        <v>45</v>
      </c>
      <c r="O185" s="85"/>
      <c r="P185" s="214">
        <f>O185*H185</f>
        <v>0</v>
      </c>
      <c r="Q185" s="214">
        <v>1</v>
      </c>
      <c r="R185" s="214">
        <f>Q185*H185</f>
        <v>0.34799999999999998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219</v>
      </c>
      <c r="AT185" s="216" t="s">
        <v>216</v>
      </c>
      <c r="AU185" s="216" t="s">
        <v>133</v>
      </c>
      <c r="AY185" s="18" t="s">
        <v>125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133</v>
      </c>
      <c r="BK185" s="217">
        <f>ROUND(I185*H185,2)</f>
        <v>0</v>
      </c>
      <c r="BL185" s="18" t="s">
        <v>176</v>
      </c>
      <c r="BM185" s="216" t="s">
        <v>406</v>
      </c>
    </row>
    <row r="186" s="13" customFormat="1">
      <c r="A186" s="13"/>
      <c r="B186" s="218"/>
      <c r="C186" s="219"/>
      <c r="D186" s="220" t="s">
        <v>135</v>
      </c>
      <c r="E186" s="221" t="s">
        <v>19</v>
      </c>
      <c r="F186" s="222" t="s">
        <v>259</v>
      </c>
      <c r="G186" s="219"/>
      <c r="H186" s="221" t="s">
        <v>19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8" t="s">
        <v>135</v>
      </c>
      <c r="AU186" s="228" t="s">
        <v>133</v>
      </c>
      <c r="AV186" s="13" t="s">
        <v>81</v>
      </c>
      <c r="AW186" s="13" t="s">
        <v>35</v>
      </c>
      <c r="AX186" s="13" t="s">
        <v>73</v>
      </c>
      <c r="AY186" s="228" t="s">
        <v>125</v>
      </c>
    </row>
    <row r="187" s="14" customFormat="1">
      <c r="A187" s="14"/>
      <c r="B187" s="229"/>
      <c r="C187" s="230"/>
      <c r="D187" s="220" t="s">
        <v>135</v>
      </c>
      <c r="E187" s="231" t="s">
        <v>19</v>
      </c>
      <c r="F187" s="232" t="s">
        <v>269</v>
      </c>
      <c r="G187" s="230"/>
      <c r="H187" s="233">
        <v>0.316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39" t="s">
        <v>135</v>
      </c>
      <c r="AU187" s="239" t="s">
        <v>133</v>
      </c>
      <c r="AV187" s="14" t="s">
        <v>133</v>
      </c>
      <c r="AW187" s="14" t="s">
        <v>35</v>
      </c>
      <c r="AX187" s="14" t="s">
        <v>73</v>
      </c>
      <c r="AY187" s="239" t="s">
        <v>125</v>
      </c>
    </row>
    <row r="188" s="15" customFormat="1">
      <c r="A188" s="15"/>
      <c r="B188" s="240"/>
      <c r="C188" s="241"/>
      <c r="D188" s="220" t="s">
        <v>135</v>
      </c>
      <c r="E188" s="242" t="s">
        <v>19</v>
      </c>
      <c r="F188" s="243" t="s">
        <v>138</v>
      </c>
      <c r="G188" s="241"/>
      <c r="H188" s="244">
        <v>0.316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0" t="s">
        <v>135</v>
      </c>
      <c r="AU188" s="250" t="s">
        <v>133</v>
      </c>
      <c r="AV188" s="15" t="s">
        <v>132</v>
      </c>
      <c r="AW188" s="15" t="s">
        <v>35</v>
      </c>
      <c r="AX188" s="15" t="s">
        <v>73</v>
      </c>
      <c r="AY188" s="250" t="s">
        <v>125</v>
      </c>
    </row>
    <row r="189" s="14" customFormat="1">
      <c r="A189" s="14"/>
      <c r="B189" s="229"/>
      <c r="C189" s="230"/>
      <c r="D189" s="220" t="s">
        <v>135</v>
      </c>
      <c r="E189" s="231" t="s">
        <v>19</v>
      </c>
      <c r="F189" s="232" t="s">
        <v>270</v>
      </c>
      <c r="G189" s="230"/>
      <c r="H189" s="233">
        <v>0.34799999999999998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9" t="s">
        <v>135</v>
      </c>
      <c r="AU189" s="239" t="s">
        <v>133</v>
      </c>
      <c r="AV189" s="14" t="s">
        <v>133</v>
      </c>
      <c r="AW189" s="14" t="s">
        <v>35</v>
      </c>
      <c r="AX189" s="14" t="s">
        <v>81</v>
      </c>
      <c r="AY189" s="239" t="s">
        <v>125</v>
      </c>
    </row>
    <row r="190" s="2" customFormat="1" ht="16.5" customHeight="1">
      <c r="A190" s="39"/>
      <c r="B190" s="40"/>
      <c r="C190" s="205" t="s">
        <v>276</v>
      </c>
      <c r="D190" s="205" t="s">
        <v>128</v>
      </c>
      <c r="E190" s="206" t="s">
        <v>272</v>
      </c>
      <c r="F190" s="207" t="s">
        <v>273</v>
      </c>
      <c r="G190" s="208" t="s">
        <v>205</v>
      </c>
      <c r="H190" s="209">
        <v>400.512</v>
      </c>
      <c r="I190" s="210"/>
      <c r="J190" s="211">
        <f>ROUND(I190*H190,2)</f>
        <v>0</v>
      </c>
      <c r="K190" s="207" t="s">
        <v>144</v>
      </c>
      <c r="L190" s="45"/>
      <c r="M190" s="212" t="s">
        <v>19</v>
      </c>
      <c r="N190" s="213" t="s">
        <v>45</v>
      </c>
      <c r="O190" s="85"/>
      <c r="P190" s="214">
        <f>O190*H190</f>
        <v>0</v>
      </c>
      <c r="Q190" s="214">
        <v>5.0000000000000002E-05</v>
      </c>
      <c r="R190" s="214">
        <f>Q190*H190</f>
        <v>0.020025600000000001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176</v>
      </c>
      <c r="AT190" s="216" t="s">
        <v>128</v>
      </c>
      <c r="AU190" s="216" t="s">
        <v>133</v>
      </c>
      <c r="AY190" s="18" t="s">
        <v>125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133</v>
      </c>
      <c r="BK190" s="217">
        <f>ROUND(I190*H190,2)</f>
        <v>0</v>
      </c>
      <c r="BL190" s="18" t="s">
        <v>176</v>
      </c>
      <c r="BM190" s="216" t="s">
        <v>407</v>
      </c>
    </row>
    <row r="191" s="13" customFormat="1">
      <c r="A191" s="13"/>
      <c r="B191" s="218"/>
      <c r="C191" s="219"/>
      <c r="D191" s="220" t="s">
        <v>135</v>
      </c>
      <c r="E191" s="221" t="s">
        <v>19</v>
      </c>
      <c r="F191" s="222" t="s">
        <v>245</v>
      </c>
      <c r="G191" s="219"/>
      <c r="H191" s="221" t="s">
        <v>19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8" t="s">
        <v>135</v>
      </c>
      <c r="AU191" s="228" t="s">
        <v>133</v>
      </c>
      <c r="AV191" s="13" t="s">
        <v>81</v>
      </c>
      <c r="AW191" s="13" t="s">
        <v>35</v>
      </c>
      <c r="AX191" s="13" t="s">
        <v>73</v>
      </c>
      <c r="AY191" s="228" t="s">
        <v>125</v>
      </c>
    </row>
    <row r="192" s="14" customFormat="1">
      <c r="A192" s="14"/>
      <c r="B192" s="229"/>
      <c r="C192" s="230"/>
      <c r="D192" s="220" t="s">
        <v>135</v>
      </c>
      <c r="E192" s="231" t="s">
        <v>19</v>
      </c>
      <c r="F192" s="232" t="s">
        <v>275</v>
      </c>
      <c r="G192" s="230"/>
      <c r="H192" s="233">
        <v>400.512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9" t="s">
        <v>135</v>
      </c>
      <c r="AU192" s="239" t="s">
        <v>133</v>
      </c>
      <c r="AV192" s="14" t="s">
        <v>133</v>
      </c>
      <c r="AW192" s="14" t="s">
        <v>35</v>
      </c>
      <c r="AX192" s="14" t="s">
        <v>73</v>
      </c>
      <c r="AY192" s="239" t="s">
        <v>125</v>
      </c>
    </row>
    <row r="193" s="15" customFormat="1">
      <c r="A193" s="15"/>
      <c r="B193" s="240"/>
      <c r="C193" s="241"/>
      <c r="D193" s="220" t="s">
        <v>135</v>
      </c>
      <c r="E193" s="242" t="s">
        <v>19</v>
      </c>
      <c r="F193" s="243" t="s">
        <v>138</v>
      </c>
      <c r="G193" s="241"/>
      <c r="H193" s="244">
        <v>400.512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0" t="s">
        <v>135</v>
      </c>
      <c r="AU193" s="250" t="s">
        <v>133</v>
      </c>
      <c r="AV193" s="15" t="s">
        <v>132</v>
      </c>
      <c r="AW193" s="15" t="s">
        <v>35</v>
      </c>
      <c r="AX193" s="15" t="s">
        <v>81</v>
      </c>
      <c r="AY193" s="250" t="s">
        <v>125</v>
      </c>
    </row>
    <row r="194" s="2" customFormat="1" ht="16.5" customHeight="1">
      <c r="A194" s="39"/>
      <c r="B194" s="40"/>
      <c r="C194" s="251" t="s">
        <v>280</v>
      </c>
      <c r="D194" s="251" t="s">
        <v>216</v>
      </c>
      <c r="E194" s="252" t="s">
        <v>249</v>
      </c>
      <c r="F194" s="253" t="s">
        <v>250</v>
      </c>
      <c r="G194" s="254" t="s">
        <v>143</v>
      </c>
      <c r="H194" s="255">
        <v>0.441</v>
      </c>
      <c r="I194" s="256"/>
      <c r="J194" s="257">
        <f>ROUND(I194*H194,2)</f>
        <v>0</v>
      </c>
      <c r="K194" s="253" t="s">
        <v>144</v>
      </c>
      <c r="L194" s="258"/>
      <c r="M194" s="259" t="s">
        <v>19</v>
      </c>
      <c r="N194" s="260" t="s">
        <v>45</v>
      </c>
      <c r="O194" s="85"/>
      <c r="P194" s="214">
        <f>O194*H194</f>
        <v>0</v>
      </c>
      <c r="Q194" s="214">
        <v>1</v>
      </c>
      <c r="R194" s="214">
        <f>Q194*H194</f>
        <v>0.441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219</v>
      </c>
      <c r="AT194" s="216" t="s">
        <v>216</v>
      </c>
      <c r="AU194" s="216" t="s">
        <v>133</v>
      </c>
      <c r="AY194" s="18" t="s">
        <v>125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133</v>
      </c>
      <c r="BK194" s="217">
        <f>ROUND(I194*H194,2)</f>
        <v>0</v>
      </c>
      <c r="BL194" s="18" t="s">
        <v>176</v>
      </c>
      <c r="BM194" s="216" t="s">
        <v>408</v>
      </c>
    </row>
    <row r="195" s="14" customFormat="1">
      <c r="A195" s="14"/>
      <c r="B195" s="229"/>
      <c r="C195" s="230"/>
      <c r="D195" s="220" t="s">
        <v>135</v>
      </c>
      <c r="E195" s="231" t="s">
        <v>19</v>
      </c>
      <c r="F195" s="232" t="s">
        <v>278</v>
      </c>
      <c r="G195" s="230"/>
      <c r="H195" s="233">
        <v>0.40100000000000002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9" t="s">
        <v>135</v>
      </c>
      <c r="AU195" s="239" t="s">
        <v>133</v>
      </c>
      <c r="AV195" s="14" t="s">
        <v>133</v>
      </c>
      <c r="AW195" s="14" t="s">
        <v>35</v>
      </c>
      <c r="AX195" s="14" t="s">
        <v>73</v>
      </c>
      <c r="AY195" s="239" t="s">
        <v>125</v>
      </c>
    </row>
    <row r="196" s="15" customFormat="1">
      <c r="A196" s="15"/>
      <c r="B196" s="240"/>
      <c r="C196" s="241"/>
      <c r="D196" s="220" t="s">
        <v>135</v>
      </c>
      <c r="E196" s="242" t="s">
        <v>19</v>
      </c>
      <c r="F196" s="243" t="s">
        <v>138</v>
      </c>
      <c r="G196" s="241"/>
      <c r="H196" s="244">
        <v>0.40100000000000002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0" t="s">
        <v>135</v>
      </c>
      <c r="AU196" s="250" t="s">
        <v>133</v>
      </c>
      <c r="AV196" s="15" t="s">
        <v>132</v>
      </c>
      <c r="AW196" s="15" t="s">
        <v>35</v>
      </c>
      <c r="AX196" s="15" t="s">
        <v>73</v>
      </c>
      <c r="AY196" s="250" t="s">
        <v>125</v>
      </c>
    </row>
    <row r="197" s="14" customFormat="1">
      <c r="A197" s="14"/>
      <c r="B197" s="229"/>
      <c r="C197" s="230"/>
      <c r="D197" s="220" t="s">
        <v>135</v>
      </c>
      <c r="E197" s="231" t="s">
        <v>19</v>
      </c>
      <c r="F197" s="232" t="s">
        <v>279</v>
      </c>
      <c r="G197" s="230"/>
      <c r="H197" s="233">
        <v>0.441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9" t="s">
        <v>135</v>
      </c>
      <c r="AU197" s="239" t="s">
        <v>133</v>
      </c>
      <c r="AV197" s="14" t="s">
        <v>133</v>
      </c>
      <c r="AW197" s="14" t="s">
        <v>35</v>
      </c>
      <c r="AX197" s="14" t="s">
        <v>81</v>
      </c>
      <c r="AY197" s="239" t="s">
        <v>125</v>
      </c>
    </row>
    <row r="198" s="2" customFormat="1">
      <c r="A198" s="39"/>
      <c r="B198" s="40"/>
      <c r="C198" s="205" t="s">
        <v>286</v>
      </c>
      <c r="D198" s="205" t="s">
        <v>128</v>
      </c>
      <c r="E198" s="206" t="s">
        <v>281</v>
      </c>
      <c r="F198" s="207" t="s">
        <v>282</v>
      </c>
      <c r="G198" s="208" t="s">
        <v>143</v>
      </c>
      <c r="H198" s="209">
        <v>1.3040000000000001</v>
      </c>
      <c r="I198" s="210"/>
      <c r="J198" s="211">
        <f>ROUND(I198*H198,2)</f>
        <v>0</v>
      </c>
      <c r="K198" s="207" t="s">
        <v>144</v>
      </c>
      <c r="L198" s="45"/>
      <c r="M198" s="212" t="s">
        <v>19</v>
      </c>
      <c r="N198" s="213" t="s">
        <v>45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176</v>
      </c>
      <c r="AT198" s="216" t="s">
        <v>128</v>
      </c>
      <c r="AU198" s="216" t="s">
        <v>133</v>
      </c>
      <c r="AY198" s="18" t="s">
        <v>125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133</v>
      </c>
      <c r="BK198" s="217">
        <f>ROUND(I198*H198,2)</f>
        <v>0</v>
      </c>
      <c r="BL198" s="18" t="s">
        <v>176</v>
      </c>
      <c r="BM198" s="216" t="s">
        <v>409</v>
      </c>
    </row>
    <row r="199" s="12" customFormat="1" ht="22.8" customHeight="1">
      <c r="A199" s="12"/>
      <c r="B199" s="189"/>
      <c r="C199" s="190"/>
      <c r="D199" s="191" t="s">
        <v>72</v>
      </c>
      <c r="E199" s="203" t="s">
        <v>284</v>
      </c>
      <c r="F199" s="203" t="s">
        <v>285</v>
      </c>
      <c r="G199" s="190"/>
      <c r="H199" s="190"/>
      <c r="I199" s="193"/>
      <c r="J199" s="204">
        <f>BK199</f>
        <v>0</v>
      </c>
      <c r="K199" s="190"/>
      <c r="L199" s="195"/>
      <c r="M199" s="196"/>
      <c r="N199" s="197"/>
      <c r="O199" s="197"/>
      <c r="P199" s="198">
        <f>SUM(P200:P252)</f>
        <v>0</v>
      </c>
      <c r="Q199" s="197"/>
      <c r="R199" s="198">
        <f>SUM(R200:R252)</f>
        <v>0.14629019999999998</v>
      </c>
      <c r="S199" s="197"/>
      <c r="T199" s="199">
        <f>SUM(T200:T252)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0" t="s">
        <v>133</v>
      </c>
      <c r="AT199" s="201" t="s">
        <v>72</v>
      </c>
      <c r="AU199" s="201" t="s">
        <v>81</v>
      </c>
      <c r="AY199" s="200" t="s">
        <v>125</v>
      </c>
      <c r="BK199" s="202">
        <f>SUM(BK200:BK252)</f>
        <v>0</v>
      </c>
    </row>
    <row r="200" s="2" customFormat="1" ht="21.75" customHeight="1">
      <c r="A200" s="39"/>
      <c r="B200" s="40"/>
      <c r="C200" s="205" t="s">
        <v>292</v>
      </c>
      <c r="D200" s="205" t="s">
        <v>128</v>
      </c>
      <c r="E200" s="206" t="s">
        <v>287</v>
      </c>
      <c r="F200" s="207" t="s">
        <v>288</v>
      </c>
      <c r="G200" s="208" t="s">
        <v>175</v>
      </c>
      <c r="H200" s="209">
        <v>37.456000000000003</v>
      </c>
      <c r="I200" s="210"/>
      <c r="J200" s="211">
        <f>ROUND(I200*H200,2)</f>
        <v>0</v>
      </c>
      <c r="K200" s="207" t="s">
        <v>144</v>
      </c>
      <c r="L200" s="45"/>
      <c r="M200" s="212" t="s">
        <v>19</v>
      </c>
      <c r="N200" s="213" t="s">
        <v>45</v>
      </c>
      <c r="O200" s="85"/>
      <c r="P200" s="214">
        <f>O200*H200</f>
        <v>0</v>
      </c>
      <c r="Q200" s="214">
        <v>6.9999999999999994E-05</v>
      </c>
      <c r="R200" s="214">
        <f>Q200*H200</f>
        <v>0.0026219199999999998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176</v>
      </c>
      <c r="AT200" s="216" t="s">
        <v>128</v>
      </c>
      <c r="AU200" s="216" t="s">
        <v>133</v>
      </c>
      <c r="AY200" s="18" t="s">
        <v>125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133</v>
      </c>
      <c r="BK200" s="217">
        <f>ROUND(I200*H200,2)</f>
        <v>0</v>
      </c>
      <c r="BL200" s="18" t="s">
        <v>176</v>
      </c>
      <c r="BM200" s="216" t="s">
        <v>410</v>
      </c>
    </row>
    <row r="201" s="13" customFormat="1">
      <c r="A201" s="13"/>
      <c r="B201" s="218"/>
      <c r="C201" s="219"/>
      <c r="D201" s="220" t="s">
        <v>135</v>
      </c>
      <c r="E201" s="221" t="s">
        <v>19</v>
      </c>
      <c r="F201" s="222" t="s">
        <v>290</v>
      </c>
      <c r="G201" s="219"/>
      <c r="H201" s="221" t="s">
        <v>19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8" t="s">
        <v>135</v>
      </c>
      <c r="AU201" s="228" t="s">
        <v>133</v>
      </c>
      <c r="AV201" s="13" t="s">
        <v>81</v>
      </c>
      <c r="AW201" s="13" t="s">
        <v>35</v>
      </c>
      <c r="AX201" s="13" t="s">
        <v>73</v>
      </c>
      <c r="AY201" s="228" t="s">
        <v>125</v>
      </c>
    </row>
    <row r="202" s="14" customFormat="1">
      <c r="A202" s="14"/>
      <c r="B202" s="229"/>
      <c r="C202" s="230"/>
      <c r="D202" s="220" t="s">
        <v>135</v>
      </c>
      <c r="E202" s="231" t="s">
        <v>19</v>
      </c>
      <c r="F202" s="232" t="s">
        <v>291</v>
      </c>
      <c r="G202" s="230"/>
      <c r="H202" s="233">
        <v>37.456000000000003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9" t="s">
        <v>135</v>
      </c>
      <c r="AU202" s="239" t="s">
        <v>133</v>
      </c>
      <c r="AV202" s="14" t="s">
        <v>133</v>
      </c>
      <c r="AW202" s="14" t="s">
        <v>35</v>
      </c>
      <c r="AX202" s="14" t="s">
        <v>73</v>
      </c>
      <c r="AY202" s="239" t="s">
        <v>125</v>
      </c>
    </row>
    <row r="203" s="15" customFormat="1">
      <c r="A203" s="15"/>
      <c r="B203" s="240"/>
      <c r="C203" s="241"/>
      <c r="D203" s="220" t="s">
        <v>135</v>
      </c>
      <c r="E203" s="242" t="s">
        <v>19</v>
      </c>
      <c r="F203" s="243" t="s">
        <v>138</v>
      </c>
      <c r="G203" s="241"/>
      <c r="H203" s="244">
        <v>37.456000000000003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0" t="s">
        <v>135</v>
      </c>
      <c r="AU203" s="250" t="s">
        <v>133</v>
      </c>
      <c r="AV203" s="15" t="s">
        <v>132</v>
      </c>
      <c r="AW203" s="15" t="s">
        <v>35</v>
      </c>
      <c r="AX203" s="15" t="s">
        <v>81</v>
      </c>
      <c r="AY203" s="250" t="s">
        <v>125</v>
      </c>
    </row>
    <row r="204" s="2" customFormat="1" ht="16.5" customHeight="1">
      <c r="A204" s="39"/>
      <c r="B204" s="40"/>
      <c r="C204" s="205" t="s">
        <v>302</v>
      </c>
      <c r="D204" s="205" t="s">
        <v>128</v>
      </c>
      <c r="E204" s="206" t="s">
        <v>293</v>
      </c>
      <c r="F204" s="207" t="s">
        <v>294</v>
      </c>
      <c r="G204" s="208" t="s">
        <v>175</v>
      </c>
      <c r="H204" s="209">
        <v>214.97</v>
      </c>
      <c r="I204" s="210"/>
      <c r="J204" s="211">
        <f>ROUND(I204*H204,2)</f>
        <v>0</v>
      </c>
      <c r="K204" s="207" t="s">
        <v>144</v>
      </c>
      <c r="L204" s="45"/>
      <c r="M204" s="212" t="s">
        <v>19</v>
      </c>
      <c r="N204" s="213" t="s">
        <v>45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176</v>
      </c>
      <c r="AT204" s="216" t="s">
        <v>128</v>
      </c>
      <c r="AU204" s="216" t="s">
        <v>133</v>
      </c>
      <c r="AY204" s="18" t="s">
        <v>125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133</v>
      </c>
      <c r="BK204" s="217">
        <f>ROUND(I204*H204,2)</f>
        <v>0</v>
      </c>
      <c r="BL204" s="18" t="s">
        <v>176</v>
      </c>
      <c r="BM204" s="216" t="s">
        <v>411</v>
      </c>
    </row>
    <row r="205" s="13" customFormat="1">
      <c r="A205" s="13"/>
      <c r="B205" s="218"/>
      <c r="C205" s="219"/>
      <c r="D205" s="220" t="s">
        <v>135</v>
      </c>
      <c r="E205" s="221" t="s">
        <v>19</v>
      </c>
      <c r="F205" s="222" t="s">
        <v>296</v>
      </c>
      <c r="G205" s="219"/>
      <c r="H205" s="221" t="s">
        <v>19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8" t="s">
        <v>135</v>
      </c>
      <c r="AU205" s="228" t="s">
        <v>133</v>
      </c>
      <c r="AV205" s="13" t="s">
        <v>81</v>
      </c>
      <c r="AW205" s="13" t="s">
        <v>35</v>
      </c>
      <c r="AX205" s="13" t="s">
        <v>73</v>
      </c>
      <c r="AY205" s="228" t="s">
        <v>125</v>
      </c>
    </row>
    <row r="206" s="14" customFormat="1">
      <c r="A206" s="14"/>
      <c r="B206" s="229"/>
      <c r="C206" s="230"/>
      <c r="D206" s="220" t="s">
        <v>135</v>
      </c>
      <c r="E206" s="231" t="s">
        <v>19</v>
      </c>
      <c r="F206" s="232" t="s">
        <v>297</v>
      </c>
      <c r="G206" s="230"/>
      <c r="H206" s="233">
        <v>131.40000000000001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9" t="s">
        <v>135</v>
      </c>
      <c r="AU206" s="239" t="s">
        <v>133</v>
      </c>
      <c r="AV206" s="14" t="s">
        <v>133</v>
      </c>
      <c r="AW206" s="14" t="s">
        <v>35</v>
      </c>
      <c r="AX206" s="14" t="s">
        <v>73</v>
      </c>
      <c r="AY206" s="239" t="s">
        <v>125</v>
      </c>
    </row>
    <row r="207" s="13" customFormat="1">
      <c r="A207" s="13"/>
      <c r="B207" s="218"/>
      <c r="C207" s="219"/>
      <c r="D207" s="220" t="s">
        <v>135</v>
      </c>
      <c r="E207" s="221" t="s">
        <v>19</v>
      </c>
      <c r="F207" s="222" t="s">
        <v>298</v>
      </c>
      <c r="G207" s="219"/>
      <c r="H207" s="221" t="s">
        <v>19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8" t="s">
        <v>135</v>
      </c>
      <c r="AU207" s="228" t="s">
        <v>133</v>
      </c>
      <c r="AV207" s="13" t="s">
        <v>81</v>
      </c>
      <c r="AW207" s="13" t="s">
        <v>35</v>
      </c>
      <c r="AX207" s="13" t="s">
        <v>73</v>
      </c>
      <c r="AY207" s="228" t="s">
        <v>125</v>
      </c>
    </row>
    <row r="208" s="14" customFormat="1">
      <c r="A208" s="14"/>
      <c r="B208" s="229"/>
      <c r="C208" s="230"/>
      <c r="D208" s="220" t="s">
        <v>135</v>
      </c>
      <c r="E208" s="231" t="s">
        <v>19</v>
      </c>
      <c r="F208" s="232" t="s">
        <v>299</v>
      </c>
      <c r="G208" s="230"/>
      <c r="H208" s="233">
        <v>4.2999999999999998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9" t="s">
        <v>135</v>
      </c>
      <c r="AU208" s="239" t="s">
        <v>133</v>
      </c>
      <c r="AV208" s="14" t="s">
        <v>133</v>
      </c>
      <c r="AW208" s="14" t="s">
        <v>35</v>
      </c>
      <c r="AX208" s="14" t="s">
        <v>73</v>
      </c>
      <c r="AY208" s="239" t="s">
        <v>125</v>
      </c>
    </row>
    <row r="209" s="13" customFormat="1">
      <c r="A209" s="13"/>
      <c r="B209" s="218"/>
      <c r="C209" s="219"/>
      <c r="D209" s="220" t="s">
        <v>135</v>
      </c>
      <c r="E209" s="221" t="s">
        <v>19</v>
      </c>
      <c r="F209" s="222" t="s">
        <v>290</v>
      </c>
      <c r="G209" s="219"/>
      <c r="H209" s="221" t="s">
        <v>19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8" t="s">
        <v>135</v>
      </c>
      <c r="AU209" s="228" t="s">
        <v>133</v>
      </c>
      <c r="AV209" s="13" t="s">
        <v>81</v>
      </c>
      <c r="AW209" s="13" t="s">
        <v>35</v>
      </c>
      <c r="AX209" s="13" t="s">
        <v>73</v>
      </c>
      <c r="AY209" s="228" t="s">
        <v>125</v>
      </c>
    </row>
    <row r="210" s="14" customFormat="1">
      <c r="A210" s="14"/>
      <c r="B210" s="229"/>
      <c r="C210" s="230"/>
      <c r="D210" s="220" t="s">
        <v>135</v>
      </c>
      <c r="E210" s="231" t="s">
        <v>19</v>
      </c>
      <c r="F210" s="232" t="s">
        <v>291</v>
      </c>
      <c r="G210" s="230"/>
      <c r="H210" s="233">
        <v>37.456000000000003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9" t="s">
        <v>135</v>
      </c>
      <c r="AU210" s="239" t="s">
        <v>133</v>
      </c>
      <c r="AV210" s="14" t="s">
        <v>133</v>
      </c>
      <c r="AW210" s="14" t="s">
        <v>35</v>
      </c>
      <c r="AX210" s="14" t="s">
        <v>73</v>
      </c>
      <c r="AY210" s="239" t="s">
        <v>125</v>
      </c>
    </row>
    <row r="211" s="13" customFormat="1">
      <c r="A211" s="13"/>
      <c r="B211" s="218"/>
      <c r="C211" s="219"/>
      <c r="D211" s="220" t="s">
        <v>135</v>
      </c>
      <c r="E211" s="221" t="s">
        <v>19</v>
      </c>
      <c r="F211" s="222" t="s">
        <v>300</v>
      </c>
      <c r="G211" s="219"/>
      <c r="H211" s="221" t="s">
        <v>19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8" t="s">
        <v>135</v>
      </c>
      <c r="AU211" s="228" t="s">
        <v>133</v>
      </c>
      <c r="AV211" s="13" t="s">
        <v>81</v>
      </c>
      <c r="AW211" s="13" t="s">
        <v>35</v>
      </c>
      <c r="AX211" s="13" t="s">
        <v>73</v>
      </c>
      <c r="AY211" s="228" t="s">
        <v>125</v>
      </c>
    </row>
    <row r="212" s="14" customFormat="1">
      <c r="A212" s="14"/>
      <c r="B212" s="229"/>
      <c r="C212" s="230"/>
      <c r="D212" s="220" t="s">
        <v>135</v>
      </c>
      <c r="E212" s="231" t="s">
        <v>19</v>
      </c>
      <c r="F212" s="232" t="s">
        <v>301</v>
      </c>
      <c r="G212" s="230"/>
      <c r="H212" s="233">
        <v>41.814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9" t="s">
        <v>135</v>
      </c>
      <c r="AU212" s="239" t="s">
        <v>133</v>
      </c>
      <c r="AV212" s="14" t="s">
        <v>133</v>
      </c>
      <c r="AW212" s="14" t="s">
        <v>35</v>
      </c>
      <c r="AX212" s="14" t="s">
        <v>73</v>
      </c>
      <c r="AY212" s="239" t="s">
        <v>125</v>
      </c>
    </row>
    <row r="213" s="15" customFormat="1">
      <c r="A213" s="15"/>
      <c r="B213" s="240"/>
      <c r="C213" s="241"/>
      <c r="D213" s="220" t="s">
        <v>135</v>
      </c>
      <c r="E213" s="242" t="s">
        <v>19</v>
      </c>
      <c r="F213" s="243" t="s">
        <v>138</v>
      </c>
      <c r="G213" s="241"/>
      <c r="H213" s="244">
        <v>214.97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0" t="s">
        <v>135</v>
      </c>
      <c r="AU213" s="250" t="s">
        <v>133</v>
      </c>
      <c r="AV213" s="15" t="s">
        <v>132</v>
      </c>
      <c r="AW213" s="15" t="s">
        <v>35</v>
      </c>
      <c r="AX213" s="15" t="s">
        <v>81</v>
      </c>
      <c r="AY213" s="250" t="s">
        <v>125</v>
      </c>
    </row>
    <row r="214" s="2" customFormat="1" ht="16.5" customHeight="1">
      <c r="A214" s="39"/>
      <c r="B214" s="40"/>
      <c r="C214" s="205" t="s">
        <v>306</v>
      </c>
      <c r="D214" s="205" t="s">
        <v>128</v>
      </c>
      <c r="E214" s="206" t="s">
        <v>303</v>
      </c>
      <c r="F214" s="207" t="s">
        <v>304</v>
      </c>
      <c r="G214" s="208" t="s">
        <v>175</v>
      </c>
      <c r="H214" s="209">
        <v>214.97</v>
      </c>
      <c r="I214" s="210"/>
      <c r="J214" s="211">
        <f>ROUND(I214*H214,2)</f>
        <v>0</v>
      </c>
      <c r="K214" s="207" t="s">
        <v>144</v>
      </c>
      <c r="L214" s="45"/>
      <c r="M214" s="212" t="s">
        <v>19</v>
      </c>
      <c r="N214" s="213" t="s">
        <v>45</v>
      </c>
      <c r="O214" s="85"/>
      <c r="P214" s="214">
        <f>O214*H214</f>
        <v>0</v>
      </c>
      <c r="Q214" s="214">
        <v>0.00013999999999999999</v>
      </c>
      <c r="R214" s="214">
        <f>Q214*H214</f>
        <v>0.030095799999999995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176</v>
      </c>
      <c r="AT214" s="216" t="s">
        <v>128</v>
      </c>
      <c r="AU214" s="216" t="s">
        <v>133</v>
      </c>
      <c r="AY214" s="18" t="s">
        <v>125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133</v>
      </c>
      <c r="BK214" s="217">
        <f>ROUND(I214*H214,2)</f>
        <v>0</v>
      </c>
      <c r="BL214" s="18" t="s">
        <v>176</v>
      </c>
      <c r="BM214" s="216" t="s">
        <v>412</v>
      </c>
    </row>
    <row r="215" s="13" customFormat="1">
      <c r="A215" s="13"/>
      <c r="B215" s="218"/>
      <c r="C215" s="219"/>
      <c r="D215" s="220" t="s">
        <v>135</v>
      </c>
      <c r="E215" s="221" t="s">
        <v>19</v>
      </c>
      <c r="F215" s="222" t="s">
        <v>296</v>
      </c>
      <c r="G215" s="219"/>
      <c r="H215" s="221" t="s">
        <v>19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8" t="s">
        <v>135</v>
      </c>
      <c r="AU215" s="228" t="s">
        <v>133</v>
      </c>
      <c r="AV215" s="13" t="s">
        <v>81</v>
      </c>
      <c r="AW215" s="13" t="s">
        <v>35</v>
      </c>
      <c r="AX215" s="13" t="s">
        <v>73</v>
      </c>
      <c r="AY215" s="228" t="s">
        <v>125</v>
      </c>
    </row>
    <row r="216" s="14" customFormat="1">
      <c r="A216" s="14"/>
      <c r="B216" s="229"/>
      <c r="C216" s="230"/>
      <c r="D216" s="220" t="s">
        <v>135</v>
      </c>
      <c r="E216" s="231" t="s">
        <v>19</v>
      </c>
      <c r="F216" s="232" t="s">
        <v>297</v>
      </c>
      <c r="G216" s="230"/>
      <c r="H216" s="233">
        <v>131.40000000000001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9" t="s">
        <v>135</v>
      </c>
      <c r="AU216" s="239" t="s">
        <v>133</v>
      </c>
      <c r="AV216" s="14" t="s">
        <v>133</v>
      </c>
      <c r="AW216" s="14" t="s">
        <v>35</v>
      </c>
      <c r="AX216" s="14" t="s">
        <v>73</v>
      </c>
      <c r="AY216" s="239" t="s">
        <v>125</v>
      </c>
    </row>
    <row r="217" s="13" customFormat="1">
      <c r="A217" s="13"/>
      <c r="B217" s="218"/>
      <c r="C217" s="219"/>
      <c r="D217" s="220" t="s">
        <v>135</v>
      </c>
      <c r="E217" s="221" t="s">
        <v>19</v>
      </c>
      <c r="F217" s="222" t="s">
        <v>298</v>
      </c>
      <c r="G217" s="219"/>
      <c r="H217" s="221" t="s">
        <v>19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8" t="s">
        <v>135</v>
      </c>
      <c r="AU217" s="228" t="s">
        <v>133</v>
      </c>
      <c r="AV217" s="13" t="s">
        <v>81</v>
      </c>
      <c r="AW217" s="13" t="s">
        <v>35</v>
      </c>
      <c r="AX217" s="13" t="s">
        <v>73</v>
      </c>
      <c r="AY217" s="228" t="s">
        <v>125</v>
      </c>
    </row>
    <row r="218" s="14" customFormat="1">
      <c r="A218" s="14"/>
      <c r="B218" s="229"/>
      <c r="C218" s="230"/>
      <c r="D218" s="220" t="s">
        <v>135</v>
      </c>
      <c r="E218" s="231" t="s">
        <v>19</v>
      </c>
      <c r="F218" s="232" t="s">
        <v>299</v>
      </c>
      <c r="G218" s="230"/>
      <c r="H218" s="233">
        <v>4.2999999999999998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9" t="s">
        <v>135</v>
      </c>
      <c r="AU218" s="239" t="s">
        <v>133</v>
      </c>
      <c r="AV218" s="14" t="s">
        <v>133</v>
      </c>
      <c r="AW218" s="14" t="s">
        <v>35</v>
      </c>
      <c r="AX218" s="14" t="s">
        <v>73</v>
      </c>
      <c r="AY218" s="239" t="s">
        <v>125</v>
      </c>
    </row>
    <row r="219" s="13" customFormat="1">
      <c r="A219" s="13"/>
      <c r="B219" s="218"/>
      <c r="C219" s="219"/>
      <c r="D219" s="220" t="s">
        <v>135</v>
      </c>
      <c r="E219" s="221" t="s">
        <v>19</v>
      </c>
      <c r="F219" s="222" t="s">
        <v>290</v>
      </c>
      <c r="G219" s="219"/>
      <c r="H219" s="221" t="s">
        <v>19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8" t="s">
        <v>135</v>
      </c>
      <c r="AU219" s="228" t="s">
        <v>133</v>
      </c>
      <c r="AV219" s="13" t="s">
        <v>81</v>
      </c>
      <c r="AW219" s="13" t="s">
        <v>35</v>
      </c>
      <c r="AX219" s="13" t="s">
        <v>73</v>
      </c>
      <c r="AY219" s="228" t="s">
        <v>125</v>
      </c>
    </row>
    <row r="220" s="14" customFormat="1">
      <c r="A220" s="14"/>
      <c r="B220" s="229"/>
      <c r="C220" s="230"/>
      <c r="D220" s="220" t="s">
        <v>135</v>
      </c>
      <c r="E220" s="231" t="s">
        <v>19</v>
      </c>
      <c r="F220" s="232" t="s">
        <v>291</v>
      </c>
      <c r="G220" s="230"/>
      <c r="H220" s="233">
        <v>37.456000000000003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39" t="s">
        <v>135</v>
      </c>
      <c r="AU220" s="239" t="s">
        <v>133</v>
      </c>
      <c r="AV220" s="14" t="s">
        <v>133</v>
      </c>
      <c r="AW220" s="14" t="s">
        <v>35</v>
      </c>
      <c r="AX220" s="14" t="s">
        <v>73</v>
      </c>
      <c r="AY220" s="239" t="s">
        <v>125</v>
      </c>
    </row>
    <row r="221" s="13" customFormat="1">
      <c r="A221" s="13"/>
      <c r="B221" s="218"/>
      <c r="C221" s="219"/>
      <c r="D221" s="220" t="s">
        <v>135</v>
      </c>
      <c r="E221" s="221" t="s">
        <v>19</v>
      </c>
      <c r="F221" s="222" t="s">
        <v>300</v>
      </c>
      <c r="G221" s="219"/>
      <c r="H221" s="221" t="s">
        <v>19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8" t="s">
        <v>135</v>
      </c>
      <c r="AU221" s="228" t="s">
        <v>133</v>
      </c>
      <c r="AV221" s="13" t="s">
        <v>81</v>
      </c>
      <c r="AW221" s="13" t="s">
        <v>35</v>
      </c>
      <c r="AX221" s="13" t="s">
        <v>73</v>
      </c>
      <c r="AY221" s="228" t="s">
        <v>125</v>
      </c>
    </row>
    <row r="222" s="14" customFormat="1">
      <c r="A222" s="14"/>
      <c r="B222" s="229"/>
      <c r="C222" s="230"/>
      <c r="D222" s="220" t="s">
        <v>135</v>
      </c>
      <c r="E222" s="231" t="s">
        <v>19</v>
      </c>
      <c r="F222" s="232" t="s">
        <v>301</v>
      </c>
      <c r="G222" s="230"/>
      <c r="H222" s="233">
        <v>41.814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9" t="s">
        <v>135</v>
      </c>
      <c r="AU222" s="239" t="s">
        <v>133</v>
      </c>
      <c r="AV222" s="14" t="s">
        <v>133</v>
      </c>
      <c r="AW222" s="14" t="s">
        <v>35</v>
      </c>
      <c r="AX222" s="14" t="s">
        <v>73</v>
      </c>
      <c r="AY222" s="239" t="s">
        <v>125</v>
      </c>
    </row>
    <row r="223" s="15" customFormat="1">
      <c r="A223" s="15"/>
      <c r="B223" s="240"/>
      <c r="C223" s="241"/>
      <c r="D223" s="220" t="s">
        <v>135</v>
      </c>
      <c r="E223" s="242" t="s">
        <v>19</v>
      </c>
      <c r="F223" s="243" t="s">
        <v>138</v>
      </c>
      <c r="G223" s="241"/>
      <c r="H223" s="244">
        <v>214.97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0" t="s">
        <v>135</v>
      </c>
      <c r="AU223" s="250" t="s">
        <v>133</v>
      </c>
      <c r="AV223" s="15" t="s">
        <v>132</v>
      </c>
      <c r="AW223" s="15" t="s">
        <v>35</v>
      </c>
      <c r="AX223" s="15" t="s">
        <v>81</v>
      </c>
      <c r="AY223" s="250" t="s">
        <v>125</v>
      </c>
    </row>
    <row r="224" s="2" customFormat="1" ht="16.5" customHeight="1">
      <c r="A224" s="39"/>
      <c r="B224" s="40"/>
      <c r="C224" s="205" t="s">
        <v>310</v>
      </c>
      <c r="D224" s="205" t="s">
        <v>128</v>
      </c>
      <c r="E224" s="206" t="s">
        <v>307</v>
      </c>
      <c r="F224" s="207" t="s">
        <v>308</v>
      </c>
      <c r="G224" s="208" t="s">
        <v>175</v>
      </c>
      <c r="H224" s="209">
        <v>214.97</v>
      </c>
      <c r="I224" s="210"/>
      <c r="J224" s="211">
        <f>ROUND(I224*H224,2)</f>
        <v>0</v>
      </c>
      <c r="K224" s="207" t="s">
        <v>144</v>
      </c>
      <c r="L224" s="45"/>
      <c r="M224" s="212" t="s">
        <v>19</v>
      </c>
      <c r="N224" s="213" t="s">
        <v>45</v>
      </c>
      <c r="O224" s="85"/>
      <c r="P224" s="214">
        <f>O224*H224</f>
        <v>0</v>
      </c>
      <c r="Q224" s="214">
        <v>0.00012</v>
      </c>
      <c r="R224" s="214">
        <f>Q224*H224</f>
        <v>0.025796400000000001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176</v>
      </c>
      <c r="AT224" s="216" t="s">
        <v>128</v>
      </c>
      <c r="AU224" s="216" t="s">
        <v>133</v>
      </c>
      <c r="AY224" s="18" t="s">
        <v>125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133</v>
      </c>
      <c r="BK224" s="217">
        <f>ROUND(I224*H224,2)</f>
        <v>0</v>
      </c>
      <c r="BL224" s="18" t="s">
        <v>176</v>
      </c>
      <c r="BM224" s="216" t="s">
        <v>413</v>
      </c>
    </row>
    <row r="225" s="13" customFormat="1">
      <c r="A225" s="13"/>
      <c r="B225" s="218"/>
      <c r="C225" s="219"/>
      <c r="D225" s="220" t="s">
        <v>135</v>
      </c>
      <c r="E225" s="221" t="s">
        <v>19</v>
      </c>
      <c r="F225" s="222" t="s">
        <v>296</v>
      </c>
      <c r="G225" s="219"/>
      <c r="H225" s="221" t="s">
        <v>19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8" t="s">
        <v>135</v>
      </c>
      <c r="AU225" s="228" t="s">
        <v>133</v>
      </c>
      <c r="AV225" s="13" t="s">
        <v>81</v>
      </c>
      <c r="AW225" s="13" t="s">
        <v>35</v>
      </c>
      <c r="AX225" s="13" t="s">
        <v>73</v>
      </c>
      <c r="AY225" s="228" t="s">
        <v>125</v>
      </c>
    </row>
    <row r="226" s="14" customFormat="1">
      <c r="A226" s="14"/>
      <c r="B226" s="229"/>
      <c r="C226" s="230"/>
      <c r="D226" s="220" t="s">
        <v>135</v>
      </c>
      <c r="E226" s="231" t="s">
        <v>19</v>
      </c>
      <c r="F226" s="232" t="s">
        <v>297</v>
      </c>
      <c r="G226" s="230"/>
      <c r="H226" s="233">
        <v>131.40000000000001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9" t="s">
        <v>135</v>
      </c>
      <c r="AU226" s="239" t="s">
        <v>133</v>
      </c>
      <c r="AV226" s="14" t="s">
        <v>133</v>
      </c>
      <c r="AW226" s="14" t="s">
        <v>35</v>
      </c>
      <c r="AX226" s="14" t="s">
        <v>73</v>
      </c>
      <c r="AY226" s="239" t="s">
        <v>125</v>
      </c>
    </row>
    <row r="227" s="13" customFormat="1">
      <c r="A227" s="13"/>
      <c r="B227" s="218"/>
      <c r="C227" s="219"/>
      <c r="D227" s="220" t="s">
        <v>135</v>
      </c>
      <c r="E227" s="221" t="s">
        <v>19</v>
      </c>
      <c r="F227" s="222" t="s">
        <v>298</v>
      </c>
      <c r="G227" s="219"/>
      <c r="H227" s="221" t="s">
        <v>19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8" t="s">
        <v>135</v>
      </c>
      <c r="AU227" s="228" t="s">
        <v>133</v>
      </c>
      <c r="AV227" s="13" t="s">
        <v>81</v>
      </c>
      <c r="AW227" s="13" t="s">
        <v>35</v>
      </c>
      <c r="AX227" s="13" t="s">
        <v>73</v>
      </c>
      <c r="AY227" s="228" t="s">
        <v>125</v>
      </c>
    </row>
    <row r="228" s="14" customFormat="1">
      <c r="A228" s="14"/>
      <c r="B228" s="229"/>
      <c r="C228" s="230"/>
      <c r="D228" s="220" t="s">
        <v>135</v>
      </c>
      <c r="E228" s="231" t="s">
        <v>19</v>
      </c>
      <c r="F228" s="232" t="s">
        <v>299</v>
      </c>
      <c r="G228" s="230"/>
      <c r="H228" s="233">
        <v>4.2999999999999998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9" t="s">
        <v>135</v>
      </c>
      <c r="AU228" s="239" t="s">
        <v>133</v>
      </c>
      <c r="AV228" s="14" t="s">
        <v>133</v>
      </c>
      <c r="AW228" s="14" t="s">
        <v>35</v>
      </c>
      <c r="AX228" s="14" t="s">
        <v>73</v>
      </c>
      <c r="AY228" s="239" t="s">
        <v>125</v>
      </c>
    </row>
    <row r="229" s="13" customFormat="1">
      <c r="A229" s="13"/>
      <c r="B229" s="218"/>
      <c r="C229" s="219"/>
      <c r="D229" s="220" t="s">
        <v>135</v>
      </c>
      <c r="E229" s="221" t="s">
        <v>19</v>
      </c>
      <c r="F229" s="222" t="s">
        <v>290</v>
      </c>
      <c r="G229" s="219"/>
      <c r="H229" s="221" t="s">
        <v>19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135</v>
      </c>
      <c r="AU229" s="228" t="s">
        <v>133</v>
      </c>
      <c r="AV229" s="13" t="s">
        <v>81</v>
      </c>
      <c r="AW229" s="13" t="s">
        <v>35</v>
      </c>
      <c r="AX229" s="13" t="s">
        <v>73</v>
      </c>
      <c r="AY229" s="228" t="s">
        <v>125</v>
      </c>
    </row>
    <row r="230" s="14" customFormat="1">
      <c r="A230" s="14"/>
      <c r="B230" s="229"/>
      <c r="C230" s="230"/>
      <c r="D230" s="220" t="s">
        <v>135</v>
      </c>
      <c r="E230" s="231" t="s">
        <v>19</v>
      </c>
      <c r="F230" s="232" t="s">
        <v>291</v>
      </c>
      <c r="G230" s="230"/>
      <c r="H230" s="233">
        <v>37.456000000000003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9" t="s">
        <v>135</v>
      </c>
      <c r="AU230" s="239" t="s">
        <v>133</v>
      </c>
      <c r="AV230" s="14" t="s">
        <v>133</v>
      </c>
      <c r="AW230" s="14" t="s">
        <v>35</v>
      </c>
      <c r="AX230" s="14" t="s">
        <v>73</v>
      </c>
      <c r="AY230" s="239" t="s">
        <v>125</v>
      </c>
    </row>
    <row r="231" s="13" customFormat="1">
      <c r="A231" s="13"/>
      <c r="B231" s="218"/>
      <c r="C231" s="219"/>
      <c r="D231" s="220" t="s">
        <v>135</v>
      </c>
      <c r="E231" s="221" t="s">
        <v>19</v>
      </c>
      <c r="F231" s="222" t="s">
        <v>300</v>
      </c>
      <c r="G231" s="219"/>
      <c r="H231" s="221" t="s">
        <v>19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8" t="s">
        <v>135</v>
      </c>
      <c r="AU231" s="228" t="s">
        <v>133</v>
      </c>
      <c r="AV231" s="13" t="s">
        <v>81</v>
      </c>
      <c r="AW231" s="13" t="s">
        <v>35</v>
      </c>
      <c r="AX231" s="13" t="s">
        <v>73</v>
      </c>
      <c r="AY231" s="228" t="s">
        <v>125</v>
      </c>
    </row>
    <row r="232" s="14" customFormat="1">
      <c r="A232" s="14"/>
      <c r="B232" s="229"/>
      <c r="C232" s="230"/>
      <c r="D232" s="220" t="s">
        <v>135</v>
      </c>
      <c r="E232" s="231" t="s">
        <v>19</v>
      </c>
      <c r="F232" s="232" t="s">
        <v>301</v>
      </c>
      <c r="G232" s="230"/>
      <c r="H232" s="233">
        <v>41.814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9" t="s">
        <v>135</v>
      </c>
      <c r="AU232" s="239" t="s">
        <v>133</v>
      </c>
      <c r="AV232" s="14" t="s">
        <v>133</v>
      </c>
      <c r="AW232" s="14" t="s">
        <v>35</v>
      </c>
      <c r="AX232" s="14" t="s">
        <v>73</v>
      </c>
      <c r="AY232" s="239" t="s">
        <v>125</v>
      </c>
    </row>
    <row r="233" s="15" customFormat="1">
      <c r="A233" s="15"/>
      <c r="B233" s="240"/>
      <c r="C233" s="241"/>
      <c r="D233" s="220" t="s">
        <v>135</v>
      </c>
      <c r="E233" s="242" t="s">
        <v>19</v>
      </c>
      <c r="F233" s="243" t="s">
        <v>138</v>
      </c>
      <c r="G233" s="241"/>
      <c r="H233" s="244">
        <v>214.97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0" t="s">
        <v>135</v>
      </c>
      <c r="AU233" s="250" t="s">
        <v>133</v>
      </c>
      <c r="AV233" s="15" t="s">
        <v>132</v>
      </c>
      <c r="AW233" s="15" t="s">
        <v>35</v>
      </c>
      <c r="AX233" s="15" t="s">
        <v>81</v>
      </c>
      <c r="AY233" s="250" t="s">
        <v>125</v>
      </c>
    </row>
    <row r="234" s="2" customFormat="1" ht="16.5" customHeight="1">
      <c r="A234" s="39"/>
      <c r="B234" s="40"/>
      <c r="C234" s="205" t="s">
        <v>219</v>
      </c>
      <c r="D234" s="205" t="s">
        <v>128</v>
      </c>
      <c r="E234" s="206" t="s">
        <v>311</v>
      </c>
      <c r="F234" s="207" t="s">
        <v>312</v>
      </c>
      <c r="G234" s="208" t="s">
        <v>175</v>
      </c>
      <c r="H234" s="209">
        <v>214.97</v>
      </c>
      <c r="I234" s="210"/>
      <c r="J234" s="211">
        <f>ROUND(I234*H234,2)</f>
        <v>0</v>
      </c>
      <c r="K234" s="207" t="s">
        <v>144</v>
      </c>
      <c r="L234" s="45"/>
      <c r="M234" s="212" t="s">
        <v>19</v>
      </c>
      <c r="N234" s="213" t="s">
        <v>45</v>
      </c>
      <c r="O234" s="85"/>
      <c r="P234" s="214">
        <f>O234*H234</f>
        <v>0</v>
      </c>
      <c r="Q234" s="214">
        <v>0.00012</v>
      </c>
      <c r="R234" s="214">
        <f>Q234*H234</f>
        <v>0.025796400000000001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176</v>
      </c>
      <c r="AT234" s="216" t="s">
        <v>128</v>
      </c>
      <c r="AU234" s="216" t="s">
        <v>133</v>
      </c>
      <c r="AY234" s="18" t="s">
        <v>125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133</v>
      </c>
      <c r="BK234" s="217">
        <f>ROUND(I234*H234,2)</f>
        <v>0</v>
      </c>
      <c r="BL234" s="18" t="s">
        <v>176</v>
      </c>
      <c r="BM234" s="216" t="s">
        <v>414</v>
      </c>
    </row>
    <row r="235" s="13" customFormat="1">
      <c r="A235" s="13"/>
      <c r="B235" s="218"/>
      <c r="C235" s="219"/>
      <c r="D235" s="220" t="s">
        <v>135</v>
      </c>
      <c r="E235" s="221" t="s">
        <v>19</v>
      </c>
      <c r="F235" s="222" t="s">
        <v>296</v>
      </c>
      <c r="G235" s="219"/>
      <c r="H235" s="221" t="s">
        <v>19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8" t="s">
        <v>135</v>
      </c>
      <c r="AU235" s="228" t="s">
        <v>133</v>
      </c>
      <c r="AV235" s="13" t="s">
        <v>81</v>
      </c>
      <c r="AW235" s="13" t="s">
        <v>35</v>
      </c>
      <c r="AX235" s="13" t="s">
        <v>73</v>
      </c>
      <c r="AY235" s="228" t="s">
        <v>125</v>
      </c>
    </row>
    <row r="236" s="14" customFormat="1">
      <c r="A236" s="14"/>
      <c r="B236" s="229"/>
      <c r="C236" s="230"/>
      <c r="D236" s="220" t="s">
        <v>135</v>
      </c>
      <c r="E236" s="231" t="s">
        <v>19</v>
      </c>
      <c r="F236" s="232" t="s">
        <v>297</v>
      </c>
      <c r="G236" s="230"/>
      <c r="H236" s="233">
        <v>131.40000000000001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9" t="s">
        <v>135</v>
      </c>
      <c r="AU236" s="239" t="s">
        <v>133</v>
      </c>
      <c r="AV236" s="14" t="s">
        <v>133</v>
      </c>
      <c r="AW236" s="14" t="s">
        <v>35</v>
      </c>
      <c r="AX236" s="14" t="s">
        <v>73</v>
      </c>
      <c r="AY236" s="239" t="s">
        <v>125</v>
      </c>
    </row>
    <row r="237" s="13" customFormat="1">
      <c r="A237" s="13"/>
      <c r="B237" s="218"/>
      <c r="C237" s="219"/>
      <c r="D237" s="220" t="s">
        <v>135</v>
      </c>
      <c r="E237" s="221" t="s">
        <v>19</v>
      </c>
      <c r="F237" s="222" t="s">
        <v>298</v>
      </c>
      <c r="G237" s="219"/>
      <c r="H237" s="221" t="s">
        <v>19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8" t="s">
        <v>135</v>
      </c>
      <c r="AU237" s="228" t="s">
        <v>133</v>
      </c>
      <c r="AV237" s="13" t="s">
        <v>81</v>
      </c>
      <c r="AW237" s="13" t="s">
        <v>35</v>
      </c>
      <c r="AX237" s="13" t="s">
        <v>73</v>
      </c>
      <c r="AY237" s="228" t="s">
        <v>125</v>
      </c>
    </row>
    <row r="238" s="14" customFormat="1">
      <c r="A238" s="14"/>
      <c r="B238" s="229"/>
      <c r="C238" s="230"/>
      <c r="D238" s="220" t="s">
        <v>135</v>
      </c>
      <c r="E238" s="231" t="s">
        <v>19</v>
      </c>
      <c r="F238" s="232" t="s">
        <v>299</v>
      </c>
      <c r="G238" s="230"/>
      <c r="H238" s="233">
        <v>4.2999999999999998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9" t="s">
        <v>135</v>
      </c>
      <c r="AU238" s="239" t="s">
        <v>133</v>
      </c>
      <c r="AV238" s="14" t="s">
        <v>133</v>
      </c>
      <c r="AW238" s="14" t="s">
        <v>35</v>
      </c>
      <c r="AX238" s="14" t="s">
        <v>73</v>
      </c>
      <c r="AY238" s="239" t="s">
        <v>125</v>
      </c>
    </row>
    <row r="239" s="13" customFormat="1">
      <c r="A239" s="13"/>
      <c r="B239" s="218"/>
      <c r="C239" s="219"/>
      <c r="D239" s="220" t="s">
        <v>135</v>
      </c>
      <c r="E239" s="221" t="s">
        <v>19</v>
      </c>
      <c r="F239" s="222" t="s">
        <v>290</v>
      </c>
      <c r="G239" s="219"/>
      <c r="H239" s="221" t="s">
        <v>19</v>
      </c>
      <c r="I239" s="223"/>
      <c r="J239" s="219"/>
      <c r="K239" s="219"/>
      <c r="L239" s="224"/>
      <c r="M239" s="225"/>
      <c r="N239" s="226"/>
      <c r="O239" s="226"/>
      <c r="P239" s="226"/>
      <c r="Q239" s="226"/>
      <c r="R239" s="226"/>
      <c r="S239" s="226"/>
      <c r="T239" s="22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8" t="s">
        <v>135</v>
      </c>
      <c r="AU239" s="228" t="s">
        <v>133</v>
      </c>
      <c r="AV239" s="13" t="s">
        <v>81</v>
      </c>
      <c r="AW239" s="13" t="s">
        <v>35</v>
      </c>
      <c r="AX239" s="13" t="s">
        <v>73</v>
      </c>
      <c r="AY239" s="228" t="s">
        <v>125</v>
      </c>
    </row>
    <row r="240" s="14" customFormat="1">
      <c r="A240" s="14"/>
      <c r="B240" s="229"/>
      <c r="C240" s="230"/>
      <c r="D240" s="220" t="s">
        <v>135</v>
      </c>
      <c r="E240" s="231" t="s">
        <v>19</v>
      </c>
      <c r="F240" s="232" t="s">
        <v>291</v>
      </c>
      <c r="G240" s="230"/>
      <c r="H240" s="233">
        <v>37.456000000000003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39" t="s">
        <v>135</v>
      </c>
      <c r="AU240" s="239" t="s">
        <v>133</v>
      </c>
      <c r="AV240" s="14" t="s">
        <v>133</v>
      </c>
      <c r="AW240" s="14" t="s">
        <v>35</v>
      </c>
      <c r="AX240" s="14" t="s">
        <v>73</v>
      </c>
      <c r="AY240" s="239" t="s">
        <v>125</v>
      </c>
    </row>
    <row r="241" s="13" customFormat="1">
      <c r="A241" s="13"/>
      <c r="B241" s="218"/>
      <c r="C241" s="219"/>
      <c r="D241" s="220" t="s">
        <v>135</v>
      </c>
      <c r="E241" s="221" t="s">
        <v>19</v>
      </c>
      <c r="F241" s="222" t="s">
        <v>300</v>
      </c>
      <c r="G241" s="219"/>
      <c r="H241" s="221" t="s">
        <v>19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8" t="s">
        <v>135</v>
      </c>
      <c r="AU241" s="228" t="s">
        <v>133</v>
      </c>
      <c r="AV241" s="13" t="s">
        <v>81</v>
      </c>
      <c r="AW241" s="13" t="s">
        <v>35</v>
      </c>
      <c r="AX241" s="13" t="s">
        <v>73</v>
      </c>
      <c r="AY241" s="228" t="s">
        <v>125</v>
      </c>
    </row>
    <row r="242" s="14" customFormat="1">
      <c r="A242" s="14"/>
      <c r="B242" s="229"/>
      <c r="C242" s="230"/>
      <c r="D242" s="220" t="s">
        <v>135</v>
      </c>
      <c r="E242" s="231" t="s">
        <v>19</v>
      </c>
      <c r="F242" s="232" t="s">
        <v>301</v>
      </c>
      <c r="G242" s="230"/>
      <c r="H242" s="233">
        <v>41.814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9" t="s">
        <v>135</v>
      </c>
      <c r="AU242" s="239" t="s">
        <v>133</v>
      </c>
      <c r="AV242" s="14" t="s">
        <v>133</v>
      </c>
      <c r="AW242" s="14" t="s">
        <v>35</v>
      </c>
      <c r="AX242" s="14" t="s">
        <v>73</v>
      </c>
      <c r="AY242" s="239" t="s">
        <v>125</v>
      </c>
    </row>
    <row r="243" s="15" customFormat="1">
      <c r="A243" s="15"/>
      <c r="B243" s="240"/>
      <c r="C243" s="241"/>
      <c r="D243" s="220" t="s">
        <v>135</v>
      </c>
      <c r="E243" s="242" t="s">
        <v>19</v>
      </c>
      <c r="F243" s="243" t="s">
        <v>138</v>
      </c>
      <c r="G243" s="241"/>
      <c r="H243" s="244">
        <v>214.97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0" t="s">
        <v>135</v>
      </c>
      <c r="AU243" s="250" t="s">
        <v>133</v>
      </c>
      <c r="AV243" s="15" t="s">
        <v>132</v>
      </c>
      <c r="AW243" s="15" t="s">
        <v>35</v>
      </c>
      <c r="AX243" s="15" t="s">
        <v>81</v>
      </c>
      <c r="AY243" s="250" t="s">
        <v>125</v>
      </c>
    </row>
    <row r="244" s="2" customFormat="1" ht="16.5" customHeight="1">
      <c r="A244" s="39"/>
      <c r="B244" s="40"/>
      <c r="C244" s="205" t="s">
        <v>317</v>
      </c>
      <c r="D244" s="205" t="s">
        <v>128</v>
      </c>
      <c r="E244" s="206" t="s">
        <v>314</v>
      </c>
      <c r="F244" s="207" t="s">
        <v>315</v>
      </c>
      <c r="G244" s="208" t="s">
        <v>175</v>
      </c>
      <c r="H244" s="209">
        <v>110.678</v>
      </c>
      <c r="I244" s="210"/>
      <c r="J244" s="211">
        <f>ROUND(I244*H244,2)</f>
        <v>0</v>
      </c>
      <c r="K244" s="207" t="s">
        <v>144</v>
      </c>
      <c r="L244" s="45"/>
      <c r="M244" s="212" t="s">
        <v>19</v>
      </c>
      <c r="N244" s="213" t="s">
        <v>45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176</v>
      </c>
      <c r="AT244" s="216" t="s">
        <v>128</v>
      </c>
      <c r="AU244" s="216" t="s">
        <v>133</v>
      </c>
      <c r="AY244" s="18" t="s">
        <v>125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133</v>
      </c>
      <c r="BK244" s="217">
        <f>ROUND(I244*H244,2)</f>
        <v>0</v>
      </c>
      <c r="BL244" s="18" t="s">
        <v>176</v>
      </c>
      <c r="BM244" s="216" t="s">
        <v>415</v>
      </c>
    </row>
    <row r="245" s="14" customFormat="1">
      <c r="A245" s="14"/>
      <c r="B245" s="229"/>
      <c r="C245" s="230"/>
      <c r="D245" s="220" t="s">
        <v>135</v>
      </c>
      <c r="E245" s="231" t="s">
        <v>19</v>
      </c>
      <c r="F245" s="232" t="s">
        <v>178</v>
      </c>
      <c r="G245" s="230"/>
      <c r="H245" s="233">
        <v>110.678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9" t="s">
        <v>135</v>
      </c>
      <c r="AU245" s="239" t="s">
        <v>133</v>
      </c>
      <c r="AV245" s="14" t="s">
        <v>133</v>
      </c>
      <c r="AW245" s="14" t="s">
        <v>35</v>
      </c>
      <c r="AX245" s="14" t="s">
        <v>73</v>
      </c>
      <c r="AY245" s="239" t="s">
        <v>125</v>
      </c>
    </row>
    <row r="246" s="15" customFormat="1">
      <c r="A246" s="15"/>
      <c r="B246" s="240"/>
      <c r="C246" s="241"/>
      <c r="D246" s="220" t="s">
        <v>135</v>
      </c>
      <c r="E246" s="242" t="s">
        <v>19</v>
      </c>
      <c r="F246" s="243" t="s">
        <v>138</v>
      </c>
      <c r="G246" s="241"/>
      <c r="H246" s="244">
        <v>110.678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0" t="s">
        <v>135</v>
      </c>
      <c r="AU246" s="250" t="s">
        <v>133</v>
      </c>
      <c r="AV246" s="15" t="s">
        <v>132</v>
      </c>
      <c r="AW246" s="15" t="s">
        <v>35</v>
      </c>
      <c r="AX246" s="15" t="s">
        <v>81</v>
      </c>
      <c r="AY246" s="250" t="s">
        <v>125</v>
      </c>
    </row>
    <row r="247" s="2" customFormat="1">
      <c r="A247" s="39"/>
      <c r="B247" s="40"/>
      <c r="C247" s="205" t="s">
        <v>321</v>
      </c>
      <c r="D247" s="205" t="s">
        <v>128</v>
      </c>
      <c r="E247" s="206" t="s">
        <v>318</v>
      </c>
      <c r="F247" s="207" t="s">
        <v>319</v>
      </c>
      <c r="G247" s="208" t="s">
        <v>175</v>
      </c>
      <c r="H247" s="209">
        <v>110.678</v>
      </c>
      <c r="I247" s="210"/>
      <c r="J247" s="211">
        <f>ROUND(I247*H247,2)</f>
        <v>0</v>
      </c>
      <c r="K247" s="207" t="s">
        <v>144</v>
      </c>
      <c r="L247" s="45"/>
      <c r="M247" s="212" t="s">
        <v>19</v>
      </c>
      <c r="N247" s="213" t="s">
        <v>45</v>
      </c>
      <c r="O247" s="85"/>
      <c r="P247" s="214">
        <f>O247*H247</f>
        <v>0</v>
      </c>
      <c r="Q247" s="214">
        <v>0.00023000000000000001</v>
      </c>
      <c r="R247" s="214">
        <f>Q247*H247</f>
        <v>0.02545594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176</v>
      </c>
      <c r="AT247" s="216" t="s">
        <v>128</v>
      </c>
      <c r="AU247" s="216" t="s">
        <v>133</v>
      </c>
      <c r="AY247" s="18" t="s">
        <v>125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133</v>
      </c>
      <c r="BK247" s="217">
        <f>ROUND(I247*H247,2)</f>
        <v>0</v>
      </c>
      <c r="BL247" s="18" t="s">
        <v>176</v>
      </c>
      <c r="BM247" s="216" t="s">
        <v>416</v>
      </c>
    </row>
    <row r="248" s="14" customFormat="1">
      <c r="A248" s="14"/>
      <c r="B248" s="229"/>
      <c r="C248" s="230"/>
      <c r="D248" s="220" t="s">
        <v>135</v>
      </c>
      <c r="E248" s="231" t="s">
        <v>19</v>
      </c>
      <c r="F248" s="232" t="s">
        <v>178</v>
      </c>
      <c r="G248" s="230"/>
      <c r="H248" s="233">
        <v>110.678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9" t="s">
        <v>135</v>
      </c>
      <c r="AU248" s="239" t="s">
        <v>133</v>
      </c>
      <c r="AV248" s="14" t="s">
        <v>133</v>
      </c>
      <c r="AW248" s="14" t="s">
        <v>35</v>
      </c>
      <c r="AX248" s="14" t="s">
        <v>73</v>
      </c>
      <c r="AY248" s="239" t="s">
        <v>125</v>
      </c>
    </row>
    <row r="249" s="15" customFormat="1">
      <c r="A249" s="15"/>
      <c r="B249" s="240"/>
      <c r="C249" s="241"/>
      <c r="D249" s="220" t="s">
        <v>135</v>
      </c>
      <c r="E249" s="242" t="s">
        <v>19</v>
      </c>
      <c r="F249" s="243" t="s">
        <v>138</v>
      </c>
      <c r="G249" s="241"/>
      <c r="H249" s="244">
        <v>110.678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0" t="s">
        <v>135</v>
      </c>
      <c r="AU249" s="250" t="s">
        <v>133</v>
      </c>
      <c r="AV249" s="15" t="s">
        <v>132</v>
      </c>
      <c r="AW249" s="15" t="s">
        <v>35</v>
      </c>
      <c r="AX249" s="15" t="s">
        <v>81</v>
      </c>
      <c r="AY249" s="250" t="s">
        <v>125</v>
      </c>
    </row>
    <row r="250" s="2" customFormat="1">
      <c r="A250" s="39"/>
      <c r="B250" s="40"/>
      <c r="C250" s="205" t="s">
        <v>327</v>
      </c>
      <c r="D250" s="205" t="s">
        <v>128</v>
      </c>
      <c r="E250" s="206" t="s">
        <v>322</v>
      </c>
      <c r="F250" s="207" t="s">
        <v>323</v>
      </c>
      <c r="G250" s="208" t="s">
        <v>175</v>
      </c>
      <c r="H250" s="209">
        <v>110.678</v>
      </c>
      <c r="I250" s="210"/>
      <c r="J250" s="211">
        <f>ROUND(I250*H250,2)</f>
        <v>0</v>
      </c>
      <c r="K250" s="207" t="s">
        <v>144</v>
      </c>
      <c r="L250" s="45"/>
      <c r="M250" s="212" t="s">
        <v>19</v>
      </c>
      <c r="N250" s="213" t="s">
        <v>45</v>
      </c>
      <c r="O250" s="85"/>
      <c r="P250" s="214">
        <f>O250*H250</f>
        <v>0</v>
      </c>
      <c r="Q250" s="214">
        <v>0.00033</v>
      </c>
      <c r="R250" s="214">
        <f>Q250*H250</f>
        <v>0.036523739999999999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176</v>
      </c>
      <c r="AT250" s="216" t="s">
        <v>128</v>
      </c>
      <c r="AU250" s="216" t="s">
        <v>133</v>
      </c>
      <c r="AY250" s="18" t="s">
        <v>125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133</v>
      </c>
      <c r="BK250" s="217">
        <f>ROUND(I250*H250,2)</f>
        <v>0</v>
      </c>
      <c r="BL250" s="18" t="s">
        <v>176</v>
      </c>
      <c r="BM250" s="216" t="s">
        <v>417</v>
      </c>
    </row>
    <row r="251" s="14" customFormat="1">
      <c r="A251" s="14"/>
      <c r="B251" s="229"/>
      <c r="C251" s="230"/>
      <c r="D251" s="220" t="s">
        <v>135</v>
      </c>
      <c r="E251" s="231" t="s">
        <v>19</v>
      </c>
      <c r="F251" s="232" t="s">
        <v>178</v>
      </c>
      <c r="G251" s="230"/>
      <c r="H251" s="233">
        <v>110.678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39" t="s">
        <v>135</v>
      </c>
      <c r="AU251" s="239" t="s">
        <v>133</v>
      </c>
      <c r="AV251" s="14" t="s">
        <v>133</v>
      </c>
      <c r="AW251" s="14" t="s">
        <v>35</v>
      </c>
      <c r="AX251" s="14" t="s">
        <v>73</v>
      </c>
      <c r="AY251" s="239" t="s">
        <v>125</v>
      </c>
    </row>
    <row r="252" s="15" customFormat="1">
      <c r="A252" s="15"/>
      <c r="B252" s="240"/>
      <c r="C252" s="241"/>
      <c r="D252" s="220" t="s">
        <v>135</v>
      </c>
      <c r="E252" s="242" t="s">
        <v>19</v>
      </c>
      <c r="F252" s="243" t="s">
        <v>138</v>
      </c>
      <c r="G252" s="241"/>
      <c r="H252" s="244">
        <v>110.678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0" t="s">
        <v>135</v>
      </c>
      <c r="AU252" s="250" t="s">
        <v>133</v>
      </c>
      <c r="AV252" s="15" t="s">
        <v>132</v>
      </c>
      <c r="AW252" s="15" t="s">
        <v>35</v>
      </c>
      <c r="AX252" s="15" t="s">
        <v>81</v>
      </c>
      <c r="AY252" s="250" t="s">
        <v>125</v>
      </c>
    </row>
    <row r="253" s="12" customFormat="1" ht="25.92" customHeight="1">
      <c r="A253" s="12"/>
      <c r="B253" s="189"/>
      <c r="C253" s="190"/>
      <c r="D253" s="191" t="s">
        <v>72</v>
      </c>
      <c r="E253" s="192" t="s">
        <v>325</v>
      </c>
      <c r="F253" s="192" t="s">
        <v>326</v>
      </c>
      <c r="G253" s="190"/>
      <c r="H253" s="190"/>
      <c r="I253" s="193"/>
      <c r="J253" s="194">
        <f>BK253</f>
        <v>0</v>
      </c>
      <c r="K253" s="190"/>
      <c r="L253" s="195"/>
      <c r="M253" s="196"/>
      <c r="N253" s="197"/>
      <c r="O253" s="197"/>
      <c r="P253" s="198">
        <f>SUM(P254:P266)</f>
        <v>0</v>
      </c>
      <c r="Q253" s="197"/>
      <c r="R253" s="198">
        <f>SUM(R254:R266)</f>
        <v>0.00108</v>
      </c>
      <c r="S253" s="197"/>
      <c r="T253" s="199">
        <f>SUM(T254:T266)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0" t="s">
        <v>132</v>
      </c>
      <c r="AT253" s="201" t="s">
        <v>72</v>
      </c>
      <c r="AU253" s="201" t="s">
        <v>73</v>
      </c>
      <c r="AY253" s="200" t="s">
        <v>125</v>
      </c>
      <c r="BK253" s="202">
        <f>SUM(BK254:BK266)</f>
        <v>0</v>
      </c>
    </row>
    <row r="254" s="2" customFormat="1" ht="16.5" customHeight="1">
      <c r="A254" s="39"/>
      <c r="B254" s="40"/>
      <c r="C254" s="205" t="s">
        <v>335</v>
      </c>
      <c r="D254" s="205" t="s">
        <v>128</v>
      </c>
      <c r="E254" s="206" t="s">
        <v>328</v>
      </c>
      <c r="F254" s="207" t="s">
        <v>329</v>
      </c>
      <c r="G254" s="208" t="s">
        <v>330</v>
      </c>
      <c r="H254" s="209">
        <v>16</v>
      </c>
      <c r="I254" s="210"/>
      <c r="J254" s="211">
        <f>ROUND(I254*H254,2)</f>
        <v>0</v>
      </c>
      <c r="K254" s="207" t="s">
        <v>144</v>
      </c>
      <c r="L254" s="45"/>
      <c r="M254" s="212" t="s">
        <v>19</v>
      </c>
      <c r="N254" s="213" t="s">
        <v>45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331</v>
      </c>
      <c r="AT254" s="216" t="s">
        <v>128</v>
      </c>
      <c r="AU254" s="216" t="s">
        <v>81</v>
      </c>
      <c r="AY254" s="18" t="s">
        <v>125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133</v>
      </c>
      <c r="BK254" s="217">
        <f>ROUND(I254*H254,2)</f>
        <v>0</v>
      </c>
      <c r="BL254" s="18" t="s">
        <v>331</v>
      </c>
      <c r="BM254" s="216" t="s">
        <v>418</v>
      </c>
    </row>
    <row r="255" s="13" customFormat="1">
      <c r="A255" s="13"/>
      <c r="B255" s="218"/>
      <c r="C255" s="219"/>
      <c r="D255" s="220" t="s">
        <v>135</v>
      </c>
      <c r="E255" s="221" t="s">
        <v>19</v>
      </c>
      <c r="F255" s="222" t="s">
        <v>333</v>
      </c>
      <c r="G255" s="219"/>
      <c r="H255" s="221" t="s">
        <v>19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8" t="s">
        <v>135</v>
      </c>
      <c r="AU255" s="228" t="s">
        <v>81</v>
      </c>
      <c r="AV255" s="13" t="s">
        <v>81</v>
      </c>
      <c r="AW255" s="13" t="s">
        <v>35</v>
      </c>
      <c r="AX255" s="13" t="s">
        <v>73</v>
      </c>
      <c r="AY255" s="228" t="s">
        <v>125</v>
      </c>
    </row>
    <row r="256" s="14" customFormat="1">
      <c r="A256" s="14"/>
      <c r="B256" s="229"/>
      <c r="C256" s="230"/>
      <c r="D256" s="220" t="s">
        <v>135</v>
      </c>
      <c r="E256" s="231" t="s">
        <v>19</v>
      </c>
      <c r="F256" s="232" t="s">
        <v>334</v>
      </c>
      <c r="G256" s="230"/>
      <c r="H256" s="233">
        <v>16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9" t="s">
        <v>135</v>
      </c>
      <c r="AU256" s="239" t="s">
        <v>81</v>
      </c>
      <c r="AV256" s="14" t="s">
        <v>133</v>
      </c>
      <c r="AW256" s="14" t="s">
        <v>35</v>
      </c>
      <c r="AX256" s="14" t="s">
        <v>73</v>
      </c>
      <c r="AY256" s="239" t="s">
        <v>125</v>
      </c>
    </row>
    <row r="257" s="15" customFormat="1">
      <c r="A257" s="15"/>
      <c r="B257" s="240"/>
      <c r="C257" s="241"/>
      <c r="D257" s="220" t="s">
        <v>135</v>
      </c>
      <c r="E257" s="242" t="s">
        <v>19</v>
      </c>
      <c r="F257" s="243" t="s">
        <v>138</v>
      </c>
      <c r="G257" s="241"/>
      <c r="H257" s="244">
        <v>16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0" t="s">
        <v>135</v>
      </c>
      <c r="AU257" s="250" t="s">
        <v>81</v>
      </c>
      <c r="AV257" s="15" t="s">
        <v>132</v>
      </c>
      <c r="AW257" s="15" t="s">
        <v>35</v>
      </c>
      <c r="AX257" s="15" t="s">
        <v>81</v>
      </c>
      <c r="AY257" s="250" t="s">
        <v>125</v>
      </c>
    </row>
    <row r="258" s="2" customFormat="1" ht="16.5" customHeight="1">
      <c r="A258" s="39"/>
      <c r="B258" s="40"/>
      <c r="C258" s="251" t="s">
        <v>340</v>
      </c>
      <c r="D258" s="251" t="s">
        <v>216</v>
      </c>
      <c r="E258" s="252" t="s">
        <v>336</v>
      </c>
      <c r="F258" s="253" t="s">
        <v>337</v>
      </c>
      <c r="G258" s="254" t="s">
        <v>131</v>
      </c>
      <c r="H258" s="255">
        <v>72</v>
      </c>
      <c r="I258" s="256"/>
      <c r="J258" s="257">
        <f>ROUND(I258*H258,2)</f>
        <v>0</v>
      </c>
      <c r="K258" s="253" t="s">
        <v>19</v>
      </c>
      <c r="L258" s="258"/>
      <c r="M258" s="259" t="s">
        <v>19</v>
      </c>
      <c r="N258" s="260" t="s">
        <v>45</v>
      </c>
      <c r="O258" s="85"/>
      <c r="P258" s="214">
        <f>O258*H258</f>
        <v>0</v>
      </c>
      <c r="Q258" s="214">
        <v>1.0000000000000001E-05</v>
      </c>
      <c r="R258" s="214">
        <f>Q258*H258</f>
        <v>0.00072000000000000005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331</v>
      </c>
      <c r="AT258" s="216" t="s">
        <v>216</v>
      </c>
      <c r="AU258" s="216" t="s">
        <v>81</v>
      </c>
      <c r="AY258" s="18" t="s">
        <v>125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133</v>
      </c>
      <c r="BK258" s="217">
        <f>ROUND(I258*H258,2)</f>
        <v>0</v>
      </c>
      <c r="BL258" s="18" t="s">
        <v>331</v>
      </c>
      <c r="BM258" s="216" t="s">
        <v>419</v>
      </c>
    </row>
    <row r="259" s="14" customFormat="1">
      <c r="A259" s="14"/>
      <c r="B259" s="229"/>
      <c r="C259" s="230"/>
      <c r="D259" s="220" t="s">
        <v>135</v>
      </c>
      <c r="E259" s="231" t="s">
        <v>19</v>
      </c>
      <c r="F259" s="232" t="s">
        <v>339</v>
      </c>
      <c r="G259" s="230"/>
      <c r="H259" s="233">
        <v>72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9" t="s">
        <v>135</v>
      </c>
      <c r="AU259" s="239" t="s">
        <v>81</v>
      </c>
      <c r="AV259" s="14" t="s">
        <v>133</v>
      </c>
      <c r="AW259" s="14" t="s">
        <v>35</v>
      </c>
      <c r="AX259" s="14" t="s">
        <v>73</v>
      </c>
      <c r="AY259" s="239" t="s">
        <v>125</v>
      </c>
    </row>
    <row r="260" s="15" customFormat="1">
      <c r="A260" s="15"/>
      <c r="B260" s="240"/>
      <c r="C260" s="241"/>
      <c r="D260" s="220" t="s">
        <v>135</v>
      </c>
      <c r="E260" s="242" t="s">
        <v>19</v>
      </c>
      <c r="F260" s="243" t="s">
        <v>138</v>
      </c>
      <c r="G260" s="241"/>
      <c r="H260" s="244">
        <v>72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0" t="s">
        <v>135</v>
      </c>
      <c r="AU260" s="250" t="s">
        <v>81</v>
      </c>
      <c r="AV260" s="15" t="s">
        <v>132</v>
      </c>
      <c r="AW260" s="15" t="s">
        <v>35</v>
      </c>
      <c r="AX260" s="15" t="s">
        <v>81</v>
      </c>
      <c r="AY260" s="250" t="s">
        <v>125</v>
      </c>
    </row>
    <row r="261" s="2" customFormat="1" ht="16.5" customHeight="1">
      <c r="A261" s="39"/>
      <c r="B261" s="40"/>
      <c r="C261" s="251" t="s">
        <v>344</v>
      </c>
      <c r="D261" s="251" t="s">
        <v>216</v>
      </c>
      <c r="E261" s="252" t="s">
        <v>341</v>
      </c>
      <c r="F261" s="253" t="s">
        <v>342</v>
      </c>
      <c r="G261" s="254" t="s">
        <v>131</v>
      </c>
      <c r="H261" s="255">
        <v>36</v>
      </c>
      <c r="I261" s="256"/>
      <c r="J261" s="257">
        <f>ROUND(I261*H261,2)</f>
        <v>0</v>
      </c>
      <c r="K261" s="253" t="s">
        <v>19</v>
      </c>
      <c r="L261" s="258"/>
      <c r="M261" s="259" t="s">
        <v>19</v>
      </c>
      <c r="N261" s="260" t="s">
        <v>45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331</v>
      </c>
      <c r="AT261" s="216" t="s">
        <v>216</v>
      </c>
      <c r="AU261" s="216" t="s">
        <v>81</v>
      </c>
      <c r="AY261" s="18" t="s">
        <v>125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133</v>
      </c>
      <c r="BK261" s="217">
        <f>ROUND(I261*H261,2)</f>
        <v>0</v>
      </c>
      <c r="BL261" s="18" t="s">
        <v>331</v>
      </c>
      <c r="BM261" s="216" t="s">
        <v>420</v>
      </c>
    </row>
    <row r="262" s="14" customFormat="1">
      <c r="A262" s="14"/>
      <c r="B262" s="229"/>
      <c r="C262" s="230"/>
      <c r="D262" s="220" t="s">
        <v>135</v>
      </c>
      <c r="E262" s="231" t="s">
        <v>19</v>
      </c>
      <c r="F262" s="232" t="s">
        <v>335</v>
      </c>
      <c r="G262" s="230"/>
      <c r="H262" s="233">
        <v>36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9" t="s">
        <v>135</v>
      </c>
      <c r="AU262" s="239" t="s">
        <v>81</v>
      </c>
      <c r="AV262" s="14" t="s">
        <v>133</v>
      </c>
      <c r="AW262" s="14" t="s">
        <v>35</v>
      </c>
      <c r="AX262" s="14" t="s">
        <v>73</v>
      </c>
      <c r="AY262" s="239" t="s">
        <v>125</v>
      </c>
    </row>
    <row r="263" s="15" customFormat="1">
      <c r="A263" s="15"/>
      <c r="B263" s="240"/>
      <c r="C263" s="241"/>
      <c r="D263" s="220" t="s">
        <v>135</v>
      </c>
      <c r="E263" s="242" t="s">
        <v>19</v>
      </c>
      <c r="F263" s="243" t="s">
        <v>138</v>
      </c>
      <c r="G263" s="241"/>
      <c r="H263" s="244">
        <v>36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0" t="s">
        <v>135</v>
      </c>
      <c r="AU263" s="250" t="s">
        <v>81</v>
      </c>
      <c r="AV263" s="15" t="s">
        <v>132</v>
      </c>
      <c r="AW263" s="15" t="s">
        <v>35</v>
      </c>
      <c r="AX263" s="15" t="s">
        <v>81</v>
      </c>
      <c r="AY263" s="250" t="s">
        <v>125</v>
      </c>
    </row>
    <row r="264" s="2" customFormat="1" ht="16.5" customHeight="1">
      <c r="A264" s="39"/>
      <c r="B264" s="40"/>
      <c r="C264" s="251" t="s">
        <v>352</v>
      </c>
      <c r="D264" s="251" t="s">
        <v>216</v>
      </c>
      <c r="E264" s="252" t="s">
        <v>345</v>
      </c>
      <c r="F264" s="253" t="s">
        <v>346</v>
      </c>
      <c r="G264" s="254" t="s">
        <v>131</v>
      </c>
      <c r="H264" s="255">
        <v>36</v>
      </c>
      <c r="I264" s="256"/>
      <c r="J264" s="257">
        <f>ROUND(I264*H264,2)</f>
        <v>0</v>
      </c>
      <c r="K264" s="253" t="s">
        <v>19</v>
      </c>
      <c r="L264" s="258"/>
      <c r="M264" s="259" t="s">
        <v>19</v>
      </c>
      <c r="N264" s="260" t="s">
        <v>45</v>
      </c>
      <c r="O264" s="85"/>
      <c r="P264" s="214">
        <f>O264*H264</f>
        <v>0</v>
      </c>
      <c r="Q264" s="214">
        <v>1.0000000000000001E-05</v>
      </c>
      <c r="R264" s="214">
        <f>Q264*H264</f>
        <v>0.00036000000000000002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331</v>
      </c>
      <c r="AT264" s="216" t="s">
        <v>216</v>
      </c>
      <c r="AU264" s="216" t="s">
        <v>81</v>
      </c>
      <c r="AY264" s="18" t="s">
        <v>125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133</v>
      </c>
      <c r="BK264" s="217">
        <f>ROUND(I264*H264,2)</f>
        <v>0</v>
      </c>
      <c r="BL264" s="18" t="s">
        <v>331</v>
      </c>
      <c r="BM264" s="216" t="s">
        <v>421</v>
      </c>
    </row>
    <row r="265" s="14" customFormat="1">
      <c r="A265" s="14"/>
      <c r="B265" s="229"/>
      <c r="C265" s="230"/>
      <c r="D265" s="220" t="s">
        <v>135</v>
      </c>
      <c r="E265" s="231" t="s">
        <v>19</v>
      </c>
      <c r="F265" s="232" t="s">
        <v>335</v>
      </c>
      <c r="G265" s="230"/>
      <c r="H265" s="233">
        <v>36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39" t="s">
        <v>135</v>
      </c>
      <c r="AU265" s="239" t="s">
        <v>81</v>
      </c>
      <c r="AV265" s="14" t="s">
        <v>133</v>
      </c>
      <c r="AW265" s="14" t="s">
        <v>35</v>
      </c>
      <c r="AX265" s="14" t="s">
        <v>73</v>
      </c>
      <c r="AY265" s="239" t="s">
        <v>125</v>
      </c>
    </row>
    <row r="266" s="15" customFormat="1">
      <c r="A266" s="15"/>
      <c r="B266" s="240"/>
      <c r="C266" s="241"/>
      <c r="D266" s="220" t="s">
        <v>135</v>
      </c>
      <c r="E266" s="242" t="s">
        <v>19</v>
      </c>
      <c r="F266" s="243" t="s">
        <v>138</v>
      </c>
      <c r="G266" s="241"/>
      <c r="H266" s="244">
        <v>36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0" t="s">
        <v>135</v>
      </c>
      <c r="AU266" s="250" t="s">
        <v>81</v>
      </c>
      <c r="AV266" s="15" t="s">
        <v>132</v>
      </c>
      <c r="AW266" s="15" t="s">
        <v>35</v>
      </c>
      <c r="AX266" s="15" t="s">
        <v>81</v>
      </c>
      <c r="AY266" s="250" t="s">
        <v>125</v>
      </c>
    </row>
    <row r="267" s="12" customFormat="1" ht="25.92" customHeight="1">
      <c r="A267" s="12"/>
      <c r="B267" s="189"/>
      <c r="C267" s="190"/>
      <c r="D267" s="191" t="s">
        <v>72</v>
      </c>
      <c r="E267" s="192" t="s">
        <v>348</v>
      </c>
      <c r="F267" s="192" t="s">
        <v>349</v>
      </c>
      <c r="G267" s="190"/>
      <c r="H267" s="190"/>
      <c r="I267" s="193"/>
      <c r="J267" s="194">
        <f>BK267</f>
        <v>0</v>
      </c>
      <c r="K267" s="190"/>
      <c r="L267" s="195"/>
      <c r="M267" s="196"/>
      <c r="N267" s="197"/>
      <c r="O267" s="197"/>
      <c r="P267" s="198">
        <f>P268+P273+P276</f>
        <v>0</v>
      </c>
      <c r="Q267" s="197"/>
      <c r="R267" s="198">
        <f>R268+R273+R276</f>
        <v>0</v>
      </c>
      <c r="S267" s="197"/>
      <c r="T267" s="199">
        <f>T268+T273+T276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154</v>
      </c>
      <c r="AT267" s="201" t="s">
        <v>72</v>
      </c>
      <c r="AU267" s="201" t="s">
        <v>73</v>
      </c>
      <c r="AY267" s="200" t="s">
        <v>125</v>
      </c>
      <c r="BK267" s="202">
        <f>BK268+BK273+BK276</f>
        <v>0</v>
      </c>
    </row>
    <row r="268" s="12" customFormat="1" ht="22.8" customHeight="1">
      <c r="A268" s="12"/>
      <c r="B268" s="189"/>
      <c r="C268" s="190"/>
      <c r="D268" s="191" t="s">
        <v>72</v>
      </c>
      <c r="E268" s="203" t="s">
        <v>350</v>
      </c>
      <c r="F268" s="203" t="s">
        <v>351</v>
      </c>
      <c r="G268" s="190"/>
      <c r="H268" s="190"/>
      <c r="I268" s="193"/>
      <c r="J268" s="204">
        <f>BK268</f>
        <v>0</v>
      </c>
      <c r="K268" s="190"/>
      <c r="L268" s="195"/>
      <c r="M268" s="196"/>
      <c r="N268" s="197"/>
      <c r="O268" s="197"/>
      <c r="P268" s="198">
        <f>SUM(P269:P272)</f>
        <v>0</v>
      </c>
      <c r="Q268" s="197"/>
      <c r="R268" s="198">
        <f>SUM(R269:R272)</f>
        <v>0</v>
      </c>
      <c r="S268" s="197"/>
      <c r="T268" s="199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0" t="s">
        <v>154</v>
      </c>
      <c r="AT268" s="201" t="s">
        <v>72</v>
      </c>
      <c r="AU268" s="201" t="s">
        <v>81</v>
      </c>
      <c r="AY268" s="200" t="s">
        <v>125</v>
      </c>
      <c r="BK268" s="202">
        <f>SUM(BK269:BK272)</f>
        <v>0</v>
      </c>
    </row>
    <row r="269" s="2" customFormat="1" ht="16.5" customHeight="1">
      <c r="A269" s="39"/>
      <c r="B269" s="40"/>
      <c r="C269" s="205" t="s">
        <v>360</v>
      </c>
      <c r="D269" s="205" t="s">
        <v>128</v>
      </c>
      <c r="E269" s="206" t="s">
        <v>353</v>
      </c>
      <c r="F269" s="207" t="s">
        <v>351</v>
      </c>
      <c r="G269" s="208" t="s">
        <v>354</v>
      </c>
      <c r="H269" s="209">
        <v>1</v>
      </c>
      <c r="I269" s="210"/>
      <c r="J269" s="211">
        <f>ROUND(I269*H269,2)</f>
        <v>0</v>
      </c>
      <c r="K269" s="207" t="s">
        <v>144</v>
      </c>
      <c r="L269" s="45"/>
      <c r="M269" s="212" t="s">
        <v>19</v>
      </c>
      <c r="N269" s="213" t="s">
        <v>45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355</v>
      </c>
      <c r="AT269" s="216" t="s">
        <v>128</v>
      </c>
      <c r="AU269" s="216" t="s">
        <v>133</v>
      </c>
      <c r="AY269" s="18" t="s">
        <v>125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133</v>
      </c>
      <c r="BK269" s="217">
        <f>ROUND(I269*H269,2)</f>
        <v>0</v>
      </c>
      <c r="BL269" s="18" t="s">
        <v>355</v>
      </c>
      <c r="BM269" s="216" t="s">
        <v>422</v>
      </c>
    </row>
    <row r="270" s="13" customFormat="1">
      <c r="A270" s="13"/>
      <c r="B270" s="218"/>
      <c r="C270" s="219"/>
      <c r="D270" s="220" t="s">
        <v>135</v>
      </c>
      <c r="E270" s="221" t="s">
        <v>19</v>
      </c>
      <c r="F270" s="222" t="s">
        <v>357</v>
      </c>
      <c r="G270" s="219"/>
      <c r="H270" s="221" t="s">
        <v>19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8" t="s">
        <v>135</v>
      </c>
      <c r="AU270" s="228" t="s">
        <v>133</v>
      </c>
      <c r="AV270" s="13" t="s">
        <v>81</v>
      </c>
      <c r="AW270" s="13" t="s">
        <v>35</v>
      </c>
      <c r="AX270" s="13" t="s">
        <v>73</v>
      </c>
      <c r="AY270" s="228" t="s">
        <v>125</v>
      </c>
    </row>
    <row r="271" s="14" customFormat="1">
      <c r="A271" s="14"/>
      <c r="B271" s="229"/>
      <c r="C271" s="230"/>
      <c r="D271" s="220" t="s">
        <v>135</v>
      </c>
      <c r="E271" s="231" t="s">
        <v>19</v>
      </c>
      <c r="F271" s="232" t="s">
        <v>81</v>
      </c>
      <c r="G271" s="230"/>
      <c r="H271" s="233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39" t="s">
        <v>135</v>
      </c>
      <c r="AU271" s="239" t="s">
        <v>133</v>
      </c>
      <c r="AV271" s="14" t="s">
        <v>133</v>
      </c>
      <c r="AW271" s="14" t="s">
        <v>35</v>
      </c>
      <c r="AX271" s="14" t="s">
        <v>73</v>
      </c>
      <c r="AY271" s="239" t="s">
        <v>125</v>
      </c>
    </row>
    <row r="272" s="15" customFormat="1">
      <c r="A272" s="15"/>
      <c r="B272" s="240"/>
      <c r="C272" s="241"/>
      <c r="D272" s="220" t="s">
        <v>135</v>
      </c>
      <c r="E272" s="242" t="s">
        <v>19</v>
      </c>
      <c r="F272" s="243" t="s">
        <v>138</v>
      </c>
      <c r="G272" s="241"/>
      <c r="H272" s="244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0" t="s">
        <v>135</v>
      </c>
      <c r="AU272" s="250" t="s">
        <v>133</v>
      </c>
      <c r="AV272" s="15" t="s">
        <v>132</v>
      </c>
      <c r="AW272" s="15" t="s">
        <v>35</v>
      </c>
      <c r="AX272" s="15" t="s">
        <v>81</v>
      </c>
      <c r="AY272" s="250" t="s">
        <v>125</v>
      </c>
    </row>
    <row r="273" s="12" customFormat="1" ht="22.8" customHeight="1">
      <c r="A273" s="12"/>
      <c r="B273" s="189"/>
      <c r="C273" s="190"/>
      <c r="D273" s="191" t="s">
        <v>72</v>
      </c>
      <c r="E273" s="203" t="s">
        <v>358</v>
      </c>
      <c r="F273" s="203" t="s">
        <v>359</v>
      </c>
      <c r="G273" s="190"/>
      <c r="H273" s="190"/>
      <c r="I273" s="193"/>
      <c r="J273" s="204">
        <f>BK273</f>
        <v>0</v>
      </c>
      <c r="K273" s="190"/>
      <c r="L273" s="195"/>
      <c r="M273" s="196"/>
      <c r="N273" s="197"/>
      <c r="O273" s="197"/>
      <c r="P273" s="198">
        <f>SUM(P274:P275)</f>
        <v>0</v>
      </c>
      <c r="Q273" s="197"/>
      <c r="R273" s="198">
        <f>SUM(R274:R275)</f>
        <v>0</v>
      </c>
      <c r="S273" s="197"/>
      <c r="T273" s="199">
        <f>SUM(T274:T275)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0" t="s">
        <v>154</v>
      </c>
      <c r="AT273" s="201" t="s">
        <v>72</v>
      </c>
      <c r="AU273" s="201" t="s">
        <v>81</v>
      </c>
      <c r="AY273" s="200" t="s">
        <v>125</v>
      </c>
      <c r="BK273" s="202">
        <f>SUM(BK274:BK275)</f>
        <v>0</v>
      </c>
    </row>
    <row r="274" s="2" customFormat="1" ht="16.5" customHeight="1">
      <c r="A274" s="39"/>
      <c r="B274" s="40"/>
      <c r="C274" s="205" t="s">
        <v>368</v>
      </c>
      <c r="D274" s="205" t="s">
        <v>128</v>
      </c>
      <c r="E274" s="206" t="s">
        <v>361</v>
      </c>
      <c r="F274" s="207" t="s">
        <v>359</v>
      </c>
      <c r="G274" s="208" t="s">
        <v>362</v>
      </c>
      <c r="H274" s="261"/>
      <c r="I274" s="210"/>
      <c r="J274" s="211">
        <f>ROUND(I274*H274,2)</f>
        <v>0</v>
      </c>
      <c r="K274" s="207" t="s">
        <v>144</v>
      </c>
      <c r="L274" s="45"/>
      <c r="M274" s="212" t="s">
        <v>19</v>
      </c>
      <c r="N274" s="213" t="s">
        <v>45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355</v>
      </c>
      <c r="AT274" s="216" t="s">
        <v>128</v>
      </c>
      <c r="AU274" s="216" t="s">
        <v>133</v>
      </c>
      <c r="AY274" s="18" t="s">
        <v>125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133</v>
      </c>
      <c r="BK274" s="217">
        <f>ROUND(I274*H274,2)</f>
        <v>0</v>
      </c>
      <c r="BL274" s="18" t="s">
        <v>355</v>
      </c>
      <c r="BM274" s="216" t="s">
        <v>423</v>
      </c>
    </row>
    <row r="275" s="2" customFormat="1">
      <c r="A275" s="39"/>
      <c r="B275" s="40"/>
      <c r="C275" s="41"/>
      <c r="D275" s="220" t="s">
        <v>364</v>
      </c>
      <c r="E275" s="41"/>
      <c r="F275" s="262" t="s">
        <v>365</v>
      </c>
      <c r="G275" s="41"/>
      <c r="H275" s="41"/>
      <c r="I275" s="263"/>
      <c r="J275" s="41"/>
      <c r="K275" s="41"/>
      <c r="L275" s="45"/>
      <c r="M275" s="264"/>
      <c r="N275" s="265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364</v>
      </c>
      <c r="AU275" s="18" t="s">
        <v>133</v>
      </c>
    </row>
    <row r="276" s="12" customFormat="1" ht="22.8" customHeight="1">
      <c r="A276" s="12"/>
      <c r="B276" s="189"/>
      <c r="C276" s="190"/>
      <c r="D276" s="191" t="s">
        <v>72</v>
      </c>
      <c r="E276" s="203" t="s">
        <v>366</v>
      </c>
      <c r="F276" s="203" t="s">
        <v>367</v>
      </c>
      <c r="G276" s="190"/>
      <c r="H276" s="190"/>
      <c r="I276" s="193"/>
      <c r="J276" s="204">
        <f>BK276</f>
        <v>0</v>
      </c>
      <c r="K276" s="190"/>
      <c r="L276" s="195"/>
      <c r="M276" s="196"/>
      <c r="N276" s="197"/>
      <c r="O276" s="197"/>
      <c r="P276" s="198">
        <f>P277</f>
        <v>0</v>
      </c>
      <c r="Q276" s="197"/>
      <c r="R276" s="198">
        <f>R277</f>
        <v>0</v>
      </c>
      <c r="S276" s="197"/>
      <c r="T276" s="199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0" t="s">
        <v>154</v>
      </c>
      <c r="AT276" s="201" t="s">
        <v>72</v>
      </c>
      <c r="AU276" s="201" t="s">
        <v>81</v>
      </c>
      <c r="AY276" s="200" t="s">
        <v>125</v>
      </c>
      <c r="BK276" s="202">
        <f>BK277</f>
        <v>0</v>
      </c>
    </row>
    <row r="277" s="2" customFormat="1" ht="16.5" customHeight="1">
      <c r="A277" s="39"/>
      <c r="B277" s="40"/>
      <c r="C277" s="205" t="s">
        <v>424</v>
      </c>
      <c r="D277" s="205" t="s">
        <v>128</v>
      </c>
      <c r="E277" s="206" t="s">
        <v>369</v>
      </c>
      <c r="F277" s="207" t="s">
        <v>370</v>
      </c>
      <c r="G277" s="208" t="s">
        <v>362</v>
      </c>
      <c r="H277" s="261"/>
      <c r="I277" s="210"/>
      <c r="J277" s="211">
        <f>ROUND(I277*H277,2)</f>
        <v>0</v>
      </c>
      <c r="K277" s="207" t="s">
        <v>144</v>
      </c>
      <c r="L277" s="45"/>
      <c r="M277" s="266" t="s">
        <v>19</v>
      </c>
      <c r="N277" s="267" t="s">
        <v>45</v>
      </c>
      <c r="O277" s="268"/>
      <c r="P277" s="269">
        <f>O277*H277</f>
        <v>0</v>
      </c>
      <c r="Q277" s="269">
        <v>0</v>
      </c>
      <c r="R277" s="269">
        <f>Q277*H277</f>
        <v>0</v>
      </c>
      <c r="S277" s="269">
        <v>0</v>
      </c>
      <c r="T277" s="27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355</v>
      </c>
      <c r="AT277" s="216" t="s">
        <v>128</v>
      </c>
      <c r="AU277" s="216" t="s">
        <v>133</v>
      </c>
      <c r="AY277" s="18" t="s">
        <v>125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133</v>
      </c>
      <c r="BK277" s="217">
        <f>ROUND(I277*H277,2)</f>
        <v>0</v>
      </c>
      <c r="BL277" s="18" t="s">
        <v>355</v>
      </c>
      <c r="BM277" s="216" t="s">
        <v>425</v>
      </c>
    </row>
    <row r="278" s="2" customFormat="1" ht="6.96" customHeight="1">
      <c r="A278" s="39"/>
      <c r="B278" s="60"/>
      <c r="C278" s="61"/>
      <c r="D278" s="61"/>
      <c r="E278" s="61"/>
      <c r="F278" s="61"/>
      <c r="G278" s="61"/>
      <c r="H278" s="61"/>
      <c r="I278" s="61"/>
      <c r="J278" s="61"/>
      <c r="K278" s="61"/>
      <c r="L278" s="45"/>
      <c r="M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</row>
  </sheetData>
  <sheetProtection sheet="1" autoFilter="0" formatColumns="0" formatRows="0" objects="1" scenarios="1" spinCount="100000" saltValue="q02H3ycnPEOluqueBqmDwmR2uTcMAewV3j/H+lhXoq/amm2Vr4SWin6mwKOojKHuxIj6jH91luJe2+TNjanekw==" hashValue="cpwj5xwgKDDy0wD8Pf1HiaYbH/m3Gvp/923dJRig/NZIKbBZa5LpP3vlslz5bBFdFH2IwYqvQCneEQytOd1R/Q==" algorithmName="SHA-512" password="CC35"/>
  <autoFilter ref="C91:K27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opláštění výtahových šachet Chomutov, Palackého 4271 - 4273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426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427</v>
      </c>
      <c r="G12" s="39"/>
      <c r="H12" s="39"/>
      <c r="I12" s="133" t="s">
        <v>23</v>
      </c>
      <c r="J12" s="138" t="str">
        <f>'Rekapitulace stavby'!AN8</f>
        <v>14. 9. 2020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ROUND((SUM(BE92:BE270)),  2)</f>
        <v>0</v>
      </c>
      <c r="G33" s="39"/>
      <c r="H33" s="39"/>
      <c r="I33" s="149">
        <v>0.20999999999999999</v>
      </c>
      <c r="J33" s="148">
        <f>ROUND(((SUM(BE92:BE270))*I33),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ROUND((SUM(BF92:BF270)),  2)</f>
        <v>0</v>
      </c>
      <c r="G34" s="39"/>
      <c r="H34" s="39"/>
      <c r="I34" s="149">
        <v>0.14999999999999999</v>
      </c>
      <c r="J34" s="148">
        <f>ROUND(((SUM(BF92:BF270))*I34),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ROUND((SUM(BG92:BG270)),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ROUND((SUM(BH92:BH270)),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ROUND((SUM(BI92:BI270)),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opláštění výtahových šachet Chomutov, Palackého 4271 - 4273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SO3 - 4273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Chomutov - obyt. dům Palackého 4273</v>
      </c>
      <c r="G52" s="41"/>
      <c r="H52" s="41"/>
      <c r="I52" s="33" t="s">
        <v>23</v>
      </c>
      <c r="J52" s="73" t="str">
        <f>IF(J12="","",J12)</f>
        <v>14. 9. 2020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s.o., SPS OŘ ÚNL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101</v>
      </c>
      <c r="E64" s="169"/>
      <c r="F64" s="169"/>
      <c r="G64" s="169"/>
      <c r="H64" s="169"/>
      <c r="I64" s="169"/>
      <c r="J64" s="170">
        <f>J109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102</v>
      </c>
      <c r="E65" s="175"/>
      <c r="F65" s="175"/>
      <c r="G65" s="175"/>
      <c r="H65" s="175"/>
      <c r="I65" s="175"/>
      <c r="J65" s="176">
        <f>J110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103</v>
      </c>
      <c r="E66" s="175"/>
      <c r="F66" s="175"/>
      <c r="G66" s="175"/>
      <c r="H66" s="175"/>
      <c r="I66" s="175"/>
      <c r="J66" s="176">
        <f>J115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104</v>
      </c>
      <c r="E67" s="175"/>
      <c r="F67" s="175"/>
      <c r="G67" s="175"/>
      <c r="H67" s="175"/>
      <c r="I67" s="175"/>
      <c r="J67" s="176">
        <f>J192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105</v>
      </c>
      <c r="E68" s="169"/>
      <c r="F68" s="169"/>
      <c r="G68" s="169"/>
      <c r="H68" s="169"/>
      <c r="I68" s="169"/>
      <c r="J68" s="170">
        <f>J246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6"/>
      <c r="C69" s="167"/>
      <c r="D69" s="168" t="s">
        <v>106</v>
      </c>
      <c r="E69" s="169"/>
      <c r="F69" s="169"/>
      <c r="G69" s="169"/>
      <c r="H69" s="169"/>
      <c r="I69" s="169"/>
      <c r="J69" s="170">
        <f>J260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107</v>
      </c>
      <c r="E70" s="175"/>
      <c r="F70" s="175"/>
      <c r="G70" s="175"/>
      <c r="H70" s="175"/>
      <c r="I70" s="175"/>
      <c r="J70" s="176">
        <f>J261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108</v>
      </c>
      <c r="E71" s="175"/>
      <c r="F71" s="175"/>
      <c r="G71" s="175"/>
      <c r="H71" s="175"/>
      <c r="I71" s="175"/>
      <c r="J71" s="176">
        <f>J266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109</v>
      </c>
      <c r="E72" s="175"/>
      <c r="F72" s="175"/>
      <c r="G72" s="175"/>
      <c r="H72" s="175"/>
      <c r="I72" s="175"/>
      <c r="J72" s="176">
        <f>J269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110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Oprava opláštění výtahových šachet Chomutov, Palackého 4271 - 4273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90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SO3 - 4273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Chomutov - obyt. dům Palackého 4273</v>
      </c>
      <c r="G86" s="41"/>
      <c r="H86" s="41"/>
      <c r="I86" s="33" t="s">
        <v>23</v>
      </c>
      <c r="J86" s="73" t="str">
        <f>IF(J12="","",J12)</f>
        <v>14. 9. 2020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Správa železnic, s.o., SPS OŘ ÚNL</v>
      </c>
      <c r="G88" s="41"/>
      <c r="H88" s="41"/>
      <c r="I88" s="33" t="s">
        <v>33</v>
      </c>
      <c r="J88" s="37" t="str">
        <f>E21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31</v>
      </c>
      <c r="D89" s="41"/>
      <c r="E89" s="41"/>
      <c r="F89" s="28" t="str">
        <f>IF(E18="","",E18)</f>
        <v>Vyplň údaj</v>
      </c>
      <c r="G89" s="41"/>
      <c r="H89" s="41"/>
      <c r="I89" s="33" t="s">
        <v>36</v>
      </c>
      <c r="J89" s="37" t="str">
        <f>E24</f>
        <v xml:space="preserve"> 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111</v>
      </c>
      <c r="D91" s="181" t="s">
        <v>58</v>
      </c>
      <c r="E91" s="181" t="s">
        <v>54</v>
      </c>
      <c r="F91" s="181" t="s">
        <v>55</v>
      </c>
      <c r="G91" s="181" t="s">
        <v>112</v>
      </c>
      <c r="H91" s="181" t="s">
        <v>113</v>
      </c>
      <c r="I91" s="181" t="s">
        <v>114</v>
      </c>
      <c r="J91" s="181" t="s">
        <v>95</v>
      </c>
      <c r="K91" s="182" t="s">
        <v>115</v>
      </c>
      <c r="L91" s="183"/>
      <c r="M91" s="93" t="s">
        <v>19</v>
      </c>
      <c r="N91" s="94" t="s">
        <v>43</v>
      </c>
      <c r="O91" s="94" t="s">
        <v>116</v>
      </c>
      <c r="P91" s="94" t="s">
        <v>117</v>
      </c>
      <c r="Q91" s="94" t="s">
        <v>118</v>
      </c>
      <c r="R91" s="94" t="s">
        <v>119</v>
      </c>
      <c r="S91" s="94" t="s">
        <v>120</v>
      </c>
      <c r="T91" s="95" t="s">
        <v>121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122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P93+P109+P246+P260</f>
        <v>0</v>
      </c>
      <c r="Q92" s="97"/>
      <c r="R92" s="186">
        <f>R93+R109+R246+R260</f>
        <v>4.2852299700000005</v>
      </c>
      <c r="S92" s="97"/>
      <c r="T92" s="187">
        <f>T93+T109+T246+T260</f>
        <v>3.129826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96</v>
      </c>
      <c r="BK92" s="188">
        <f>BK93+BK109+BK246+BK260</f>
        <v>0</v>
      </c>
    </row>
    <row r="93" s="12" customFormat="1" ht="25.92" customHeight="1">
      <c r="A93" s="12"/>
      <c r="B93" s="189"/>
      <c r="C93" s="190"/>
      <c r="D93" s="191" t="s">
        <v>72</v>
      </c>
      <c r="E93" s="192" t="s">
        <v>123</v>
      </c>
      <c r="F93" s="192" t="s">
        <v>124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P94+P99+P107</f>
        <v>0</v>
      </c>
      <c r="Q93" s="197"/>
      <c r="R93" s="198">
        <f>R94+R99+R107</f>
        <v>0.216</v>
      </c>
      <c r="S93" s="197"/>
      <c r="T93" s="199">
        <f>T94+T99+T107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81</v>
      </c>
      <c r="AT93" s="201" t="s">
        <v>72</v>
      </c>
      <c r="AU93" s="201" t="s">
        <v>73</v>
      </c>
      <c r="AY93" s="200" t="s">
        <v>125</v>
      </c>
      <c r="BK93" s="202">
        <f>BK94+BK99+BK107</f>
        <v>0</v>
      </c>
    </row>
    <row r="94" s="12" customFormat="1" ht="22.8" customHeight="1">
      <c r="A94" s="12"/>
      <c r="B94" s="189"/>
      <c r="C94" s="190"/>
      <c r="D94" s="191" t="s">
        <v>72</v>
      </c>
      <c r="E94" s="203" t="s">
        <v>126</v>
      </c>
      <c r="F94" s="203" t="s">
        <v>127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SUM(P95:P98)</f>
        <v>0</v>
      </c>
      <c r="Q94" s="197"/>
      <c r="R94" s="198">
        <f>SUM(R95:R98)</f>
        <v>0.216</v>
      </c>
      <c r="S94" s="197"/>
      <c r="T94" s="199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81</v>
      </c>
      <c r="AT94" s="201" t="s">
        <v>72</v>
      </c>
      <c r="AU94" s="201" t="s">
        <v>81</v>
      </c>
      <c r="AY94" s="200" t="s">
        <v>125</v>
      </c>
      <c r="BK94" s="202">
        <f>SUM(BK95:BK98)</f>
        <v>0</v>
      </c>
    </row>
    <row r="95" s="2" customFormat="1" ht="16.5" customHeight="1">
      <c r="A95" s="39"/>
      <c r="B95" s="40"/>
      <c r="C95" s="205" t="s">
        <v>81</v>
      </c>
      <c r="D95" s="205" t="s">
        <v>128</v>
      </c>
      <c r="E95" s="206" t="s">
        <v>129</v>
      </c>
      <c r="F95" s="207" t="s">
        <v>130</v>
      </c>
      <c r="G95" s="208" t="s">
        <v>131</v>
      </c>
      <c r="H95" s="209">
        <v>9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0.024</v>
      </c>
      <c r="R95" s="214">
        <f>Q95*H95</f>
        <v>0.216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132</v>
      </c>
      <c r="AT95" s="216" t="s">
        <v>128</v>
      </c>
      <c r="AU95" s="216" t="s">
        <v>133</v>
      </c>
      <c r="AY95" s="18" t="s">
        <v>125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133</v>
      </c>
      <c r="BK95" s="217">
        <f>ROUND(I95*H95,2)</f>
        <v>0</v>
      </c>
      <c r="BL95" s="18" t="s">
        <v>132</v>
      </c>
      <c r="BM95" s="216" t="s">
        <v>428</v>
      </c>
    </row>
    <row r="96" s="13" customFormat="1">
      <c r="A96" s="13"/>
      <c r="B96" s="218"/>
      <c r="C96" s="219"/>
      <c r="D96" s="220" t="s">
        <v>135</v>
      </c>
      <c r="E96" s="221" t="s">
        <v>19</v>
      </c>
      <c r="F96" s="222" t="s">
        <v>136</v>
      </c>
      <c r="G96" s="219"/>
      <c r="H96" s="221" t="s">
        <v>19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135</v>
      </c>
      <c r="AU96" s="228" t="s">
        <v>133</v>
      </c>
      <c r="AV96" s="13" t="s">
        <v>81</v>
      </c>
      <c r="AW96" s="13" t="s">
        <v>35</v>
      </c>
      <c r="AX96" s="13" t="s">
        <v>73</v>
      </c>
      <c r="AY96" s="228" t="s">
        <v>125</v>
      </c>
    </row>
    <row r="97" s="14" customFormat="1">
      <c r="A97" s="14"/>
      <c r="B97" s="229"/>
      <c r="C97" s="230"/>
      <c r="D97" s="220" t="s">
        <v>135</v>
      </c>
      <c r="E97" s="231" t="s">
        <v>19</v>
      </c>
      <c r="F97" s="232" t="s">
        <v>137</v>
      </c>
      <c r="G97" s="230"/>
      <c r="H97" s="233">
        <v>9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135</v>
      </c>
      <c r="AU97" s="239" t="s">
        <v>133</v>
      </c>
      <c r="AV97" s="14" t="s">
        <v>133</v>
      </c>
      <c r="AW97" s="14" t="s">
        <v>35</v>
      </c>
      <c r="AX97" s="14" t="s">
        <v>73</v>
      </c>
      <c r="AY97" s="239" t="s">
        <v>125</v>
      </c>
    </row>
    <row r="98" s="15" customFormat="1">
      <c r="A98" s="15"/>
      <c r="B98" s="240"/>
      <c r="C98" s="241"/>
      <c r="D98" s="220" t="s">
        <v>135</v>
      </c>
      <c r="E98" s="242" t="s">
        <v>19</v>
      </c>
      <c r="F98" s="243" t="s">
        <v>138</v>
      </c>
      <c r="G98" s="241"/>
      <c r="H98" s="244">
        <v>9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0" t="s">
        <v>135</v>
      </c>
      <c r="AU98" s="250" t="s">
        <v>133</v>
      </c>
      <c r="AV98" s="15" t="s">
        <v>132</v>
      </c>
      <c r="AW98" s="15" t="s">
        <v>35</v>
      </c>
      <c r="AX98" s="15" t="s">
        <v>81</v>
      </c>
      <c r="AY98" s="250" t="s">
        <v>125</v>
      </c>
    </row>
    <row r="99" s="12" customFormat="1" ht="22.8" customHeight="1">
      <c r="A99" s="12"/>
      <c r="B99" s="189"/>
      <c r="C99" s="190"/>
      <c r="D99" s="191" t="s">
        <v>72</v>
      </c>
      <c r="E99" s="203" t="s">
        <v>139</v>
      </c>
      <c r="F99" s="203" t="s">
        <v>140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SUM(P100:P106)</f>
        <v>0</v>
      </c>
      <c r="Q99" s="197"/>
      <c r="R99" s="198">
        <f>SUM(R100:R106)</f>
        <v>0</v>
      </c>
      <c r="S99" s="197"/>
      <c r="T99" s="199">
        <f>SUM(T100:T106)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81</v>
      </c>
      <c r="AT99" s="201" t="s">
        <v>72</v>
      </c>
      <c r="AU99" s="201" t="s">
        <v>81</v>
      </c>
      <c r="AY99" s="200" t="s">
        <v>125</v>
      </c>
      <c r="BK99" s="202">
        <f>SUM(BK100:BK106)</f>
        <v>0</v>
      </c>
    </row>
    <row r="100" s="2" customFormat="1">
      <c r="A100" s="39"/>
      <c r="B100" s="40"/>
      <c r="C100" s="205" t="s">
        <v>133</v>
      </c>
      <c r="D100" s="205" t="s">
        <v>128</v>
      </c>
      <c r="E100" s="206" t="s">
        <v>141</v>
      </c>
      <c r="F100" s="207" t="s">
        <v>142</v>
      </c>
      <c r="G100" s="208" t="s">
        <v>143</v>
      </c>
      <c r="H100" s="209">
        <v>1.8819999999999999</v>
      </c>
      <c r="I100" s="210"/>
      <c r="J100" s="211">
        <f>ROUND(I100*H100,2)</f>
        <v>0</v>
      </c>
      <c r="K100" s="207" t="s">
        <v>144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132</v>
      </c>
      <c r="AT100" s="216" t="s">
        <v>128</v>
      </c>
      <c r="AU100" s="216" t="s">
        <v>133</v>
      </c>
      <c r="AY100" s="18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133</v>
      </c>
      <c r="BK100" s="217">
        <f>ROUND(I100*H100,2)</f>
        <v>0</v>
      </c>
      <c r="BL100" s="18" t="s">
        <v>132</v>
      </c>
      <c r="BM100" s="216" t="s">
        <v>429</v>
      </c>
    </row>
    <row r="101" s="2" customFormat="1" ht="33" customHeight="1">
      <c r="A101" s="39"/>
      <c r="B101" s="40"/>
      <c r="C101" s="205" t="s">
        <v>146</v>
      </c>
      <c r="D101" s="205" t="s">
        <v>128</v>
      </c>
      <c r="E101" s="206" t="s">
        <v>147</v>
      </c>
      <c r="F101" s="207" t="s">
        <v>148</v>
      </c>
      <c r="G101" s="208" t="s">
        <v>143</v>
      </c>
      <c r="H101" s="209">
        <v>3.7639999999999998</v>
      </c>
      <c r="I101" s="210"/>
      <c r="J101" s="211">
        <f>ROUND(I101*H101,2)</f>
        <v>0</v>
      </c>
      <c r="K101" s="207" t="s">
        <v>144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132</v>
      </c>
      <c r="AT101" s="216" t="s">
        <v>128</v>
      </c>
      <c r="AU101" s="216" t="s">
        <v>133</v>
      </c>
      <c r="AY101" s="18" t="s">
        <v>125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133</v>
      </c>
      <c r="BK101" s="217">
        <f>ROUND(I101*H101,2)</f>
        <v>0</v>
      </c>
      <c r="BL101" s="18" t="s">
        <v>132</v>
      </c>
      <c r="BM101" s="216" t="s">
        <v>430</v>
      </c>
    </row>
    <row r="102" s="14" customFormat="1">
      <c r="A102" s="14"/>
      <c r="B102" s="229"/>
      <c r="C102" s="230"/>
      <c r="D102" s="220" t="s">
        <v>135</v>
      </c>
      <c r="E102" s="231" t="s">
        <v>19</v>
      </c>
      <c r="F102" s="232" t="s">
        <v>150</v>
      </c>
      <c r="G102" s="230"/>
      <c r="H102" s="233">
        <v>3.7639999999999998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135</v>
      </c>
      <c r="AU102" s="239" t="s">
        <v>133</v>
      </c>
      <c r="AV102" s="14" t="s">
        <v>133</v>
      </c>
      <c r="AW102" s="14" t="s">
        <v>35</v>
      </c>
      <c r="AX102" s="14" t="s">
        <v>81</v>
      </c>
      <c r="AY102" s="239" t="s">
        <v>125</v>
      </c>
    </row>
    <row r="103" s="2" customFormat="1" ht="21.75" customHeight="1">
      <c r="A103" s="39"/>
      <c r="B103" s="40"/>
      <c r="C103" s="205" t="s">
        <v>132</v>
      </c>
      <c r="D103" s="205" t="s">
        <v>128</v>
      </c>
      <c r="E103" s="206" t="s">
        <v>151</v>
      </c>
      <c r="F103" s="207" t="s">
        <v>152</v>
      </c>
      <c r="G103" s="208" t="s">
        <v>143</v>
      </c>
      <c r="H103" s="209">
        <v>1.8819999999999999</v>
      </c>
      <c r="I103" s="210"/>
      <c r="J103" s="211">
        <f>ROUND(I103*H103,2)</f>
        <v>0</v>
      </c>
      <c r="K103" s="207" t="s">
        <v>144</v>
      </c>
      <c r="L103" s="45"/>
      <c r="M103" s="212" t="s">
        <v>19</v>
      </c>
      <c r="N103" s="213" t="s">
        <v>45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132</v>
      </c>
      <c r="AT103" s="216" t="s">
        <v>128</v>
      </c>
      <c r="AU103" s="216" t="s">
        <v>133</v>
      </c>
      <c r="AY103" s="18" t="s">
        <v>125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133</v>
      </c>
      <c r="BK103" s="217">
        <f>ROUND(I103*H103,2)</f>
        <v>0</v>
      </c>
      <c r="BL103" s="18" t="s">
        <v>132</v>
      </c>
      <c r="BM103" s="216" t="s">
        <v>431</v>
      </c>
    </row>
    <row r="104" s="2" customFormat="1">
      <c r="A104" s="39"/>
      <c r="B104" s="40"/>
      <c r="C104" s="205" t="s">
        <v>154</v>
      </c>
      <c r="D104" s="205" t="s">
        <v>128</v>
      </c>
      <c r="E104" s="206" t="s">
        <v>155</v>
      </c>
      <c r="F104" s="207" t="s">
        <v>156</v>
      </c>
      <c r="G104" s="208" t="s">
        <v>143</v>
      </c>
      <c r="H104" s="209">
        <v>50.814</v>
      </c>
      <c r="I104" s="210"/>
      <c r="J104" s="211">
        <f>ROUND(I104*H104,2)</f>
        <v>0</v>
      </c>
      <c r="K104" s="207" t="s">
        <v>144</v>
      </c>
      <c r="L104" s="45"/>
      <c r="M104" s="212" t="s">
        <v>19</v>
      </c>
      <c r="N104" s="213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132</v>
      </c>
      <c r="AT104" s="216" t="s">
        <v>128</v>
      </c>
      <c r="AU104" s="216" t="s">
        <v>133</v>
      </c>
      <c r="AY104" s="18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133</v>
      </c>
      <c r="BK104" s="217">
        <f>ROUND(I104*H104,2)</f>
        <v>0</v>
      </c>
      <c r="BL104" s="18" t="s">
        <v>132</v>
      </c>
      <c r="BM104" s="216" t="s">
        <v>432</v>
      </c>
    </row>
    <row r="105" s="14" customFormat="1">
      <c r="A105" s="14"/>
      <c r="B105" s="229"/>
      <c r="C105" s="230"/>
      <c r="D105" s="220" t="s">
        <v>135</v>
      </c>
      <c r="E105" s="231" t="s">
        <v>19</v>
      </c>
      <c r="F105" s="232" t="s">
        <v>158</v>
      </c>
      <c r="G105" s="230"/>
      <c r="H105" s="233">
        <v>50.814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135</v>
      </c>
      <c r="AU105" s="239" t="s">
        <v>133</v>
      </c>
      <c r="AV105" s="14" t="s">
        <v>133</v>
      </c>
      <c r="AW105" s="14" t="s">
        <v>35</v>
      </c>
      <c r="AX105" s="14" t="s">
        <v>81</v>
      </c>
      <c r="AY105" s="239" t="s">
        <v>125</v>
      </c>
    </row>
    <row r="106" s="2" customFormat="1">
      <c r="A106" s="39"/>
      <c r="B106" s="40"/>
      <c r="C106" s="205" t="s">
        <v>126</v>
      </c>
      <c r="D106" s="205" t="s">
        <v>128</v>
      </c>
      <c r="E106" s="206" t="s">
        <v>159</v>
      </c>
      <c r="F106" s="207" t="s">
        <v>160</v>
      </c>
      <c r="G106" s="208" t="s">
        <v>143</v>
      </c>
      <c r="H106" s="209">
        <v>1.8819999999999999</v>
      </c>
      <c r="I106" s="210"/>
      <c r="J106" s="211">
        <f>ROUND(I106*H106,2)</f>
        <v>0</v>
      </c>
      <c r="K106" s="207" t="s">
        <v>144</v>
      </c>
      <c r="L106" s="45"/>
      <c r="M106" s="212" t="s">
        <v>19</v>
      </c>
      <c r="N106" s="213" t="s">
        <v>45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132</v>
      </c>
      <c r="AT106" s="216" t="s">
        <v>128</v>
      </c>
      <c r="AU106" s="216" t="s">
        <v>133</v>
      </c>
      <c r="AY106" s="18" t="s">
        <v>125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133</v>
      </c>
      <c r="BK106" s="217">
        <f>ROUND(I106*H106,2)</f>
        <v>0</v>
      </c>
      <c r="BL106" s="18" t="s">
        <v>132</v>
      </c>
      <c r="BM106" s="216" t="s">
        <v>433</v>
      </c>
    </row>
    <row r="107" s="12" customFormat="1" ht="22.8" customHeight="1">
      <c r="A107" s="12"/>
      <c r="B107" s="189"/>
      <c r="C107" s="190"/>
      <c r="D107" s="191" t="s">
        <v>72</v>
      </c>
      <c r="E107" s="203" t="s">
        <v>162</v>
      </c>
      <c r="F107" s="203" t="s">
        <v>163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P108</f>
        <v>0</v>
      </c>
      <c r="Q107" s="197"/>
      <c r="R107" s="198">
        <f>R108</f>
        <v>0</v>
      </c>
      <c r="S107" s="197"/>
      <c r="T107" s="199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81</v>
      </c>
      <c r="AT107" s="201" t="s">
        <v>72</v>
      </c>
      <c r="AU107" s="201" t="s">
        <v>81</v>
      </c>
      <c r="AY107" s="200" t="s">
        <v>125</v>
      </c>
      <c r="BK107" s="202">
        <f>BK108</f>
        <v>0</v>
      </c>
    </row>
    <row r="108" s="2" customFormat="1" ht="33" customHeight="1">
      <c r="A108" s="39"/>
      <c r="B108" s="40"/>
      <c r="C108" s="205" t="s">
        <v>164</v>
      </c>
      <c r="D108" s="205" t="s">
        <v>128</v>
      </c>
      <c r="E108" s="206" t="s">
        <v>165</v>
      </c>
      <c r="F108" s="207" t="s">
        <v>166</v>
      </c>
      <c r="G108" s="208" t="s">
        <v>143</v>
      </c>
      <c r="H108" s="209">
        <v>0.216</v>
      </c>
      <c r="I108" s="210"/>
      <c r="J108" s="211">
        <f>ROUND(I108*H108,2)</f>
        <v>0</v>
      </c>
      <c r="K108" s="207" t="s">
        <v>144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132</v>
      </c>
      <c r="AT108" s="216" t="s">
        <v>128</v>
      </c>
      <c r="AU108" s="216" t="s">
        <v>133</v>
      </c>
      <c r="AY108" s="18" t="s">
        <v>125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133</v>
      </c>
      <c r="BK108" s="217">
        <f>ROUND(I108*H108,2)</f>
        <v>0</v>
      </c>
      <c r="BL108" s="18" t="s">
        <v>132</v>
      </c>
      <c r="BM108" s="216" t="s">
        <v>434</v>
      </c>
    </row>
    <row r="109" s="12" customFormat="1" ht="25.92" customHeight="1">
      <c r="A109" s="12"/>
      <c r="B109" s="189"/>
      <c r="C109" s="190"/>
      <c r="D109" s="191" t="s">
        <v>72</v>
      </c>
      <c r="E109" s="192" t="s">
        <v>168</v>
      </c>
      <c r="F109" s="192" t="s">
        <v>169</v>
      </c>
      <c r="G109" s="190"/>
      <c r="H109" s="190"/>
      <c r="I109" s="193"/>
      <c r="J109" s="194">
        <f>BK109</f>
        <v>0</v>
      </c>
      <c r="K109" s="190"/>
      <c r="L109" s="195"/>
      <c r="M109" s="196"/>
      <c r="N109" s="197"/>
      <c r="O109" s="197"/>
      <c r="P109" s="198">
        <f>P110+P115+P192</f>
        <v>0</v>
      </c>
      <c r="Q109" s="197"/>
      <c r="R109" s="198">
        <f>R110+R115+R192</f>
        <v>4.0681499700000003</v>
      </c>
      <c r="S109" s="197"/>
      <c r="T109" s="199">
        <f>T110+T115+T192</f>
        <v>3.129826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133</v>
      </c>
      <c r="AT109" s="201" t="s">
        <v>72</v>
      </c>
      <c r="AU109" s="201" t="s">
        <v>73</v>
      </c>
      <c r="AY109" s="200" t="s">
        <v>125</v>
      </c>
      <c r="BK109" s="202">
        <f>BK110+BK115+BK192</f>
        <v>0</v>
      </c>
    </row>
    <row r="110" s="12" customFormat="1" ht="22.8" customHeight="1">
      <c r="A110" s="12"/>
      <c r="B110" s="189"/>
      <c r="C110" s="190"/>
      <c r="D110" s="191" t="s">
        <v>72</v>
      </c>
      <c r="E110" s="203" t="s">
        <v>170</v>
      </c>
      <c r="F110" s="203" t="s">
        <v>171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SUM(P111:P114)</f>
        <v>0</v>
      </c>
      <c r="Q110" s="197"/>
      <c r="R110" s="198">
        <f>SUM(R111:R114)</f>
        <v>2.6208550399999999</v>
      </c>
      <c r="S110" s="197"/>
      <c r="T110" s="19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133</v>
      </c>
      <c r="AT110" s="201" t="s">
        <v>72</v>
      </c>
      <c r="AU110" s="201" t="s">
        <v>81</v>
      </c>
      <c r="AY110" s="200" t="s">
        <v>125</v>
      </c>
      <c r="BK110" s="202">
        <f>SUM(BK111:BK114)</f>
        <v>0</v>
      </c>
    </row>
    <row r="111" s="2" customFormat="1" ht="16.5" customHeight="1">
      <c r="A111" s="39"/>
      <c r="B111" s="40"/>
      <c r="C111" s="205" t="s">
        <v>172</v>
      </c>
      <c r="D111" s="205" t="s">
        <v>128</v>
      </c>
      <c r="E111" s="206" t="s">
        <v>173</v>
      </c>
      <c r="F111" s="207" t="s">
        <v>174</v>
      </c>
      <c r="G111" s="208" t="s">
        <v>175</v>
      </c>
      <c r="H111" s="209">
        <v>110.678</v>
      </c>
      <c r="I111" s="210"/>
      <c r="J111" s="211">
        <f>ROUND(I111*H111,2)</f>
        <v>0</v>
      </c>
      <c r="K111" s="207" t="s">
        <v>144</v>
      </c>
      <c r="L111" s="45"/>
      <c r="M111" s="212" t="s">
        <v>19</v>
      </c>
      <c r="N111" s="213" t="s">
        <v>45</v>
      </c>
      <c r="O111" s="85"/>
      <c r="P111" s="214">
        <f>O111*H111</f>
        <v>0</v>
      </c>
      <c r="Q111" s="214">
        <v>0.02368</v>
      </c>
      <c r="R111" s="214">
        <f>Q111*H111</f>
        <v>2.6208550399999999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176</v>
      </c>
      <c r="AT111" s="216" t="s">
        <v>128</v>
      </c>
      <c r="AU111" s="216" t="s">
        <v>133</v>
      </c>
      <c r="AY111" s="18" t="s">
        <v>125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133</v>
      </c>
      <c r="BK111" s="217">
        <f>ROUND(I111*H111,2)</f>
        <v>0</v>
      </c>
      <c r="BL111" s="18" t="s">
        <v>176</v>
      </c>
      <c r="BM111" s="216" t="s">
        <v>435</v>
      </c>
    </row>
    <row r="112" s="14" customFormat="1">
      <c r="A112" s="14"/>
      <c r="B112" s="229"/>
      <c r="C112" s="230"/>
      <c r="D112" s="220" t="s">
        <v>135</v>
      </c>
      <c r="E112" s="231" t="s">
        <v>19</v>
      </c>
      <c r="F112" s="232" t="s">
        <v>178</v>
      </c>
      <c r="G112" s="230"/>
      <c r="H112" s="233">
        <v>110.678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135</v>
      </c>
      <c r="AU112" s="239" t="s">
        <v>133</v>
      </c>
      <c r="AV112" s="14" t="s">
        <v>133</v>
      </c>
      <c r="AW112" s="14" t="s">
        <v>35</v>
      </c>
      <c r="AX112" s="14" t="s">
        <v>73</v>
      </c>
      <c r="AY112" s="239" t="s">
        <v>125</v>
      </c>
    </row>
    <row r="113" s="15" customFormat="1">
      <c r="A113" s="15"/>
      <c r="B113" s="240"/>
      <c r="C113" s="241"/>
      <c r="D113" s="220" t="s">
        <v>135</v>
      </c>
      <c r="E113" s="242" t="s">
        <v>19</v>
      </c>
      <c r="F113" s="243" t="s">
        <v>138</v>
      </c>
      <c r="G113" s="241"/>
      <c r="H113" s="244">
        <v>110.678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0" t="s">
        <v>135</v>
      </c>
      <c r="AU113" s="250" t="s">
        <v>133</v>
      </c>
      <c r="AV113" s="15" t="s">
        <v>132</v>
      </c>
      <c r="AW113" s="15" t="s">
        <v>35</v>
      </c>
      <c r="AX113" s="15" t="s">
        <v>81</v>
      </c>
      <c r="AY113" s="250" t="s">
        <v>125</v>
      </c>
    </row>
    <row r="114" s="2" customFormat="1">
      <c r="A114" s="39"/>
      <c r="B114" s="40"/>
      <c r="C114" s="205" t="s">
        <v>137</v>
      </c>
      <c r="D114" s="205" t="s">
        <v>128</v>
      </c>
      <c r="E114" s="206" t="s">
        <v>179</v>
      </c>
      <c r="F114" s="207" t="s">
        <v>180</v>
      </c>
      <c r="G114" s="208" t="s">
        <v>143</v>
      </c>
      <c r="H114" s="209">
        <v>2.621</v>
      </c>
      <c r="I114" s="210"/>
      <c r="J114" s="211">
        <f>ROUND(I114*H114,2)</f>
        <v>0</v>
      </c>
      <c r="K114" s="207" t="s">
        <v>144</v>
      </c>
      <c r="L114" s="45"/>
      <c r="M114" s="212" t="s">
        <v>19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176</v>
      </c>
      <c r="AT114" s="216" t="s">
        <v>128</v>
      </c>
      <c r="AU114" s="216" t="s">
        <v>133</v>
      </c>
      <c r="AY114" s="18" t="s">
        <v>125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133</v>
      </c>
      <c r="BK114" s="217">
        <f>ROUND(I114*H114,2)</f>
        <v>0</v>
      </c>
      <c r="BL114" s="18" t="s">
        <v>176</v>
      </c>
      <c r="BM114" s="216" t="s">
        <v>436</v>
      </c>
    </row>
    <row r="115" s="12" customFormat="1" ht="22.8" customHeight="1">
      <c r="A115" s="12"/>
      <c r="B115" s="189"/>
      <c r="C115" s="190"/>
      <c r="D115" s="191" t="s">
        <v>72</v>
      </c>
      <c r="E115" s="203" t="s">
        <v>182</v>
      </c>
      <c r="F115" s="203" t="s">
        <v>183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SUM(P116:P191)</f>
        <v>0</v>
      </c>
      <c r="Q115" s="197"/>
      <c r="R115" s="198">
        <f>SUM(R116:R191)</f>
        <v>1.3010047300000001</v>
      </c>
      <c r="S115" s="197"/>
      <c r="T115" s="199">
        <f>SUM(T116:T191)</f>
        <v>3.129826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133</v>
      </c>
      <c r="AT115" s="201" t="s">
        <v>72</v>
      </c>
      <c r="AU115" s="201" t="s">
        <v>81</v>
      </c>
      <c r="AY115" s="200" t="s">
        <v>125</v>
      </c>
      <c r="BK115" s="202">
        <f>SUM(BK116:BK191)</f>
        <v>0</v>
      </c>
    </row>
    <row r="116" s="2" customFormat="1" ht="16.5" customHeight="1">
      <c r="A116" s="39"/>
      <c r="B116" s="40"/>
      <c r="C116" s="205" t="s">
        <v>184</v>
      </c>
      <c r="D116" s="205" t="s">
        <v>128</v>
      </c>
      <c r="E116" s="206" t="s">
        <v>185</v>
      </c>
      <c r="F116" s="207" t="s">
        <v>186</v>
      </c>
      <c r="G116" s="208" t="s">
        <v>175</v>
      </c>
      <c r="H116" s="209">
        <v>110.678</v>
      </c>
      <c r="I116" s="210"/>
      <c r="J116" s="211">
        <f>ROUND(I116*H116,2)</f>
        <v>0</v>
      </c>
      <c r="K116" s="207" t="s">
        <v>144</v>
      </c>
      <c r="L116" s="45"/>
      <c r="M116" s="212" t="s">
        <v>19</v>
      </c>
      <c r="N116" s="213" t="s">
        <v>45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0.017000000000000001</v>
      </c>
      <c r="T116" s="215">
        <f>S116*H116</f>
        <v>1.881526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176</v>
      </c>
      <c r="AT116" s="216" t="s">
        <v>128</v>
      </c>
      <c r="AU116" s="216" t="s">
        <v>133</v>
      </c>
      <c r="AY116" s="18" t="s">
        <v>125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133</v>
      </c>
      <c r="BK116" s="217">
        <f>ROUND(I116*H116,2)</f>
        <v>0</v>
      </c>
      <c r="BL116" s="18" t="s">
        <v>176</v>
      </c>
      <c r="BM116" s="216" t="s">
        <v>437</v>
      </c>
    </row>
    <row r="117" s="14" customFormat="1">
      <c r="A117" s="14"/>
      <c r="B117" s="229"/>
      <c r="C117" s="230"/>
      <c r="D117" s="220" t="s">
        <v>135</v>
      </c>
      <c r="E117" s="231" t="s">
        <v>19</v>
      </c>
      <c r="F117" s="232" t="s">
        <v>178</v>
      </c>
      <c r="G117" s="230"/>
      <c r="H117" s="233">
        <v>110.678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135</v>
      </c>
      <c r="AU117" s="239" t="s">
        <v>133</v>
      </c>
      <c r="AV117" s="14" t="s">
        <v>133</v>
      </c>
      <c r="AW117" s="14" t="s">
        <v>35</v>
      </c>
      <c r="AX117" s="14" t="s">
        <v>73</v>
      </c>
      <c r="AY117" s="239" t="s">
        <v>125</v>
      </c>
    </row>
    <row r="118" s="15" customFormat="1">
      <c r="A118" s="15"/>
      <c r="B118" s="240"/>
      <c r="C118" s="241"/>
      <c r="D118" s="220" t="s">
        <v>135</v>
      </c>
      <c r="E118" s="242" t="s">
        <v>19</v>
      </c>
      <c r="F118" s="243" t="s">
        <v>138</v>
      </c>
      <c r="G118" s="241"/>
      <c r="H118" s="244">
        <v>110.678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0" t="s">
        <v>135</v>
      </c>
      <c r="AU118" s="250" t="s">
        <v>133</v>
      </c>
      <c r="AV118" s="15" t="s">
        <v>132</v>
      </c>
      <c r="AW118" s="15" t="s">
        <v>35</v>
      </c>
      <c r="AX118" s="15" t="s">
        <v>81</v>
      </c>
      <c r="AY118" s="250" t="s">
        <v>125</v>
      </c>
    </row>
    <row r="119" s="2" customFormat="1" ht="21.75" customHeight="1">
      <c r="A119" s="39"/>
      <c r="B119" s="40"/>
      <c r="C119" s="205" t="s">
        <v>188</v>
      </c>
      <c r="D119" s="205" t="s">
        <v>128</v>
      </c>
      <c r="E119" s="206" t="s">
        <v>189</v>
      </c>
      <c r="F119" s="207" t="s">
        <v>190</v>
      </c>
      <c r="G119" s="208" t="s">
        <v>191</v>
      </c>
      <c r="H119" s="209">
        <v>65.700000000000003</v>
      </c>
      <c r="I119" s="210"/>
      <c r="J119" s="211">
        <f>ROUND(I119*H119,2)</f>
        <v>0</v>
      </c>
      <c r="K119" s="207" t="s">
        <v>144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0.016</v>
      </c>
      <c r="T119" s="215">
        <f>S119*H119</f>
        <v>1.0512000000000001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176</v>
      </c>
      <c r="AT119" s="216" t="s">
        <v>128</v>
      </c>
      <c r="AU119" s="216" t="s">
        <v>133</v>
      </c>
      <c r="AY119" s="18" t="s">
        <v>125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133</v>
      </c>
      <c r="BK119" s="217">
        <f>ROUND(I119*H119,2)</f>
        <v>0</v>
      </c>
      <c r="BL119" s="18" t="s">
        <v>176</v>
      </c>
      <c r="BM119" s="216" t="s">
        <v>438</v>
      </c>
    </row>
    <row r="120" s="14" customFormat="1">
      <c r="A120" s="14"/>
      <c r="B120" s="229"/>
      <c r="C120" s="230"/>
      <c r="D120" s="220" t="s">
        <v>135</v>
      </c>
      <c r="E120" s="231" t="s">
        <v>19</v>
      </c>
      <c r="F120" s="232" t="s">
        <v>193</v>
      </c>
      <c r="G120" s="230"/>
      <c r="H120" s="233">
        <v>65.700000000000003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135</v>
      </c>
      <c r="AU120" s="239" t="s">
        <v>133</v>
      </c>
      <c r="AV120" s="14" t="s">
        <v>133</v>
      </c>
      <c r="AW120" s="14" t="s">
        <v>35</v>
      </c>
      <c r="AX120" s="14" t="s">
        <v>73</v>
      </c>
      <c r="AY120" s="239" t="s">
        <v>125</v>
      </c>
    </row>
    <row r="121" s="15" customFormat="1">
      <c r="A121" s="15"/>
      <c r="B121" s="240"/>
      <c r="C121" s="241"/>
      <c r="D121" s="220" t="s">
        <v>135</v>
      </c>
      <c r="E121" s="242" t="s">
        <v>19</v>
      </c>
      <c r="F121" s="243" t="s">
        <v>138</v>
      </c>
      <c r="G121" s="241"/>
      <c r="H121" s="244">
        <v>65.700000000000003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0" t="s">
        <v>135</v>
      </c>
      <c r="AU121" s="250" t="s">
        <v>133</v>
      </c>
      <c r="AV121" s="15" t="s">
        <v>132</v>
      </c>
      <c r="AW121" s="15" t="s">
        <v>35</v>
      </c>
      <c r="AX121" s="15" t="s">
        <v>81</v>
      </c>
      <c r="AY121" s="250" t="s">
        <v>125</v>
      </c>
    </row>
    <row r="122" s="2" customFormat="1" ht="16.5" customHeight="1">
      <c r="A122" s="39"/>
      <c r="B122" s="40"/>
      <c r="C122" s="205" t="s">
        <v>194</v>
      </c>
      <c r="D122" s="205" t="s">
        <v>128</v>
      </c>
      <c r="E122" s="206" t="s">
        <v>195</v>
      </c>
      <c r="F122" s="207" t="s">
        <v>196</v>
      </c>
      <c r="G122" s="208" t="s">
        <v>191</v>
      </c>
      <c r="H122" s="209">
        <v>65.700000000000003</v>
      </c>
      <c r="I122" s="210"/>
      <c r="J122" s="211">
        <f>ROUND(I122*H122,2)</f>
        <v>0</v>
      </c>
      <c r="K122" s="207" t="s">
        <v>144</v>
      </c>
      <c r="L122" s="45"/>
      <c r="M122" s="212" t="s">
        <v>19</v>
      </c>
      <c r="N122" s="213" t="s">
        <v>45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0.0030000000000000001</v>
      </c>
      <c r="T122" s="215">
        <f>S122*H122</f>
        <v>0.19710000000000003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176</v>
      </c>
      <c r="AT122" s="216" t="s">
        <v>128</v>
      </c>
      <c r="AU122" s="216" t="s">
        <v>133</v>
      </c>
      <c r="AY122" s="18" t="s">
        <v>125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133</v>
      </c>
      <c r="BK122" s="217">
        <f>ROUND(I122*H122,2)</f>
        <v>0</v>
      </c>
      <c r="BL122" s="18" t="s">
        <v>176</v>
      </c>
      <c r="BM122" s="216" t="s">
        <v>439</v>
      </c>
    </row>
    <row r="123" s="14" customFormat="1">
      <c r="A123" s="14"/>
      <c r="B123" s="229"/>
      <c r="C123" s="230"/>
      <c r="D123" s="220" t="s">
        <v>135</v>
      </c>
      <c r="E123" s="231" t="s">
        <v>19</v>
      </c>
      <c r="F123" s="232" t="s">
        <v>193</v>
      </c>
      <c r="G123" s="230"/>
      <c r="H123" s="233">
        <v>65.700000000000003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135</v>
      </c>
      <c r="AU123" s="239" t="s">
        <v>133</v>
      </c>
      <c r="AV123" s="14" t="s">
        <v>133</v>
      </c>
      <c r="AW123" s="14" t="s">
        <v>35</v>
      </c>
      <c r="AX123" s="14" t="s">
        <v>73</v>
      </c>
      <c r="AY123" s="239" t="s">
        <v>125</v>
      </c>
    </row>
    <row r="124" s="15" customFormat="1">
      <c r="A124" s="15"/>
      <c r="B124" s="240"/>
      <c r="C124" s="241"/>
      <c r="D124" s="220" t="s">
        <v>135</v>
      </c>
      <c r="E124" s="242" t="s">
        <v>19</v>
      </c>
      <c r="F124" s="243" t="s">
        <v>138</v>
      </c>
      <c r="G124" s="241"/>
      <c r="H124" s="244">
        <v>65.700000000000003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0" t="s">
        <v>135</v>
      </c>
      <c r="AU124" s="250" t="s">
        <v>133</v>
      </c>
      <c r="AV124" s="15" t="s">
        <v>132</v>
      </c>
      <c r="AW124" s="15" t="s">
        <v>35</v>
      </c>
      <c r="AX124" s="15" t="s">
        <v>81</v>
      </c>
      <c r="AY124" s="250" t="s">
        <v>125</v>
      </c>
    </row>
    <row r="125" s="2" customFormat="1" ht="21.75" customHeight="1">
      <c r="A125" s="39"/>
      <c r="B125" s="40"/>
      <c r="C125" s="205" t="s">
        <v>198</v>
      </c>
      <c r="D125" s="205" t="s">
        <v>128</v>
      </c>
      <c r="E125" s="206" t="s">
        <v>199</v>
      </c>
      <c r="F125" s="207" t="s">
        <v>200</v>
      </c>
      <c r="G125" s="208" t="s">
        <v>191</v>
      </c>
      <c r="H125" s="209">
        <v>65.700000000000003</v>
      </c>
      <c r="I125" s="210"/>
      <c r="J125" s="211">
        <f>ROUND(I125*H125,2)</f>
        <v>0</v>
      </c>
      <c r="K125" s="207" t="s">
        <v>144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0.00040000000000000002</v>
      </c>
      <c r="R125" s="214">
        <f>Q125*H125</f>
        <v>0.026280000000000001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176</v>
      </c>
      <c r="AT125" s="216" t="s">
        <v>128</v>
      </c>
      <c r="AU125" s="216" t="s">
        <v>133</v>
      </c>
      <c r="AY125" s="18" t="s">
        <v>125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133</v>
      </c>
      <c r="BK125" s="217">
        <f>ROUND(I125*H125,2)</f>
        <v>0</v>
      </c>
      <c r="BL125" s="18" t="s">
        <v>176</v>
      </c>
      <c r="BM125" s="216" t="s">
        <v>440</v>
      </c>
    </row>
    <row r="126" s="14" customFormat="1">
      <c r="A126" s="14"/>
      <c r="B126" s="229"/>
      <c r="C126" s="230"/>
      <c r="D126" s="220" t="s">
        <v>135</v>
      </c>
      <c r="E126" s="231" t="s">
        <v>19</v>
      </c>
      <c r="F126" s="232" t="s">
        <v>193</v>
      </c>
      <c r="G126" s="230"/>
      <c r="H126" s="233">
        <v>65.700000000000003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135</v>
      </c>
      <c r="AU126" s="239" t="s">
        <v>133</v>
      </c>
      <c r="AV126" s="14" t="s">
        <v>133</v>
      </c>
      <c r="AW126" s="14" t="s">
        <v>35</v>
      </c>
      <c r="AX126" s="14" t="s">
        <v>73</v>
      </c>
      <c r="AY126" s="239" t="s">
        <v>125</v>
      </c>
    </row>
    <row r="127" s="15" customFormat="1">
      <c r="A127" s="15"/>
      <c r="B127" s="240"/>
      <c r="C127" s="241"/>
      <c r="D127" s="220" t="s">
        <v>135</v>
      </c>
      <c r="E127" s="242" t="s">
        <v>19</v>
      </c>
      <c r="F127" s="243" t="s">
        <v>138</v>
      </c>
      <c r="G127" s="241"/>
      <c r="H127" s="244">
        <v>65.700000000000003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0" t="s">
        <v>135</v>
      </c>
      <c r="AU127" s="250" t="s">
        <v>133</v>
      </c>
      <c r="AV127" s="15" t="s">
        <v>132</v>
      </c>
      <c r="AW127" s="15" t="s">
        <v>35</v>
      </c>
      <c r="AX127" s="15" t="s">
        <v>81</v>
      </c>
      <c r="AY127" s="250" t="s">
        <v>125</v>
      </c>
    </row>
    <row r="128" s="2" customFormat="1" ht="16.5" customHeight="1">
      <c r="A128" s="39"/>
      <c r="B128" s="40"/>
      <c r="C128" s="205" t="s">
        <v>202</v>
      </c>
      <c r="D128" s="205" t="s">
        <v>128</v>
      </c>
      <c r="E128" s="206" t="s">
        <v>203</v>
      </c>
      <c r="F128" s="207" t="s">
        <v>204</v>
      </c>
      <c r="G128" s="208" t="s">
        <v>205</v>
      </c>
      <c r="H128" s="209">
        <v>280.50299999999999</v>
      </c>
      <c r="I128" s="210"/>
      <c r="J128" s="211">
        <f>ROUND(I128*H128,2)</f>
        <v>0</v>
      </c>
      <c r="K128" s="207" t="s">
        <v>144</v>
      </c>
      <c r="L128" s="45"/>
      <c r="M128" s="212" t="s">
        <v>19</v>
      </c>
      <c r="N128" s="213" t="s">
        <v>45</v>
      </c>
      <c r="O128" s="85"/>
      <c r="P128" s="214">
        <f>O128*H128</f>
        <v>0</v>
      </c>
      <c r="Q128" s="214">
        <v>6.9999999999999994E-05</v>
      </c>
      <c r="R128" s="214">
        <f>Q128*H128</f>
        <v>0.019635209999999997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176</v>
      </c>
      <c r="AT128" s="216" t="s">
        <v>128</v>
      </c>
      <c r="AU128" s="216" t="s">
        <v>133</v>
      </c>
      <c r="AY128" s="18" t="s">
        <v>125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133</v>
      </c>
      <c r="BK128" s="217">
        <f>ROUND(I128*H128,2)</f>
        <v>0</v>
      </c>
      <c r="BL128" s="18" t="s">
        <v>176</v>
      </c>
      <c r="BM128" s="216" t="s">
        <v>441</v>
      </c>
    </row>
    <row r="129" s="13" customFormat="1">
      <c r="A129" s="13"/>
      <c r="B129" s="218"/>
      <c r="C129" s="219"/>
      <c r="D129" s="220" t="s">
        <v>135</v>
      </c>
      <c r="E129" s="221" t="s">
        <v>19</v>
      </c>
      <c r="F129" s="222" t="s">
        <v>207</v>
      </c>
      <c r="G129" s="219"/>
      <c r="H129" s="221" t="s">
        <v>19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135</v>
      </c>
      <c r="AU129" s="228" t="s">
        <v>133</v>
      </c>
      <c r="AV129" s="13" t="s">
        <v>81</v>
      </c>
      <c r="AW129" s="13" t="s">
        <v>35</v>
      </c>
      <c r="AX129" s="13" t="s">
        <v>73</v>
      </c>
      <c r="AY129" s="228" t="s">
        <v>125</v>
      </c>
    </row>
    <row r="130" s="14" customFormat="1">
      <c r="A130" s="14"/>
      <c r="B130" s="229"/>
      <c r="C130" s="230"/>
      <c r="D130" s="220" t="s">
        <v>135</v>
      </c>
      <c r="E130" s="231" t="s">
        <v>19</v>
      </c>
      <c r="F130" s="232" t="s">
        <v>208</v>
      </c>
      <c r="G130" s="230"/>
      <c r="H130" s="233">
        <v>78.478999999999999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135</v>
      </c>
      <c r="AU130" s="239" t="s">
        <v>133</v>
      </c>
      <c r="AV130" s="14" t="s">
        <v>133</v>
      </c>
      <c r="AW130" s="14" t="s">
        <v>35</v>
      </c>
      <c r="AX130" s="14" t="s">
        <v>73</v>
      </c>
      <c r="AY130" s="239" t="s">
        <v>125</v>
      </c>
    </row>
    <row r="131" s="14" customFormat="1">
      <c r="A131" s="14"/>
      <c r="B131" s="229"/>
      <c r="C131" s="230"/>
      <c r="D131" s="220" t="s">
        <v>135</v>
      </c>
      <c r="E131" s="231" t="s">
        <v>19</v>
      </c>
      <c r="F131" s="232" t="s">
        <v>209</v>
      </c>
      <c r="G131" s="230"/>
      <c r="H131" s="233">
        <v>59.768000000000001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9" t="s">
        <v>135</v>
      </c>
      <c r="AU131" s="239" t="s">
        <v>133</v>
      </c>
      <c r="AV131" s="14" t="s">
        <v>133</v>
      </c>
      <c r="AW131" s="14" t="s">
        <v>35</v>
      </c>
      <c r="AX131" s="14" t="s">
        <v>73</v>
      </c>
      <c r="AY131" s="239" t="s">
        <v>125</v>
      </c>
    </row>
    <row r="132" s="14" customFormat="1">
      <c r="A132" s="14"/>
      <c r="B132" s="229"/>
      <c r="C132" s="230"/>
      <c r="D132" s="220" t="s">
        <v>135</v>
      </c>
      <c r="E132" s="231" t="s">
        <v>19</v>
      </c>
      <c r="F132" s="232" t="s">
        <v>208</v>
      </c>
      <c r="G132" s="230"/>
      <c r="H132" s="233">
        <v>78.478999999999999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135</v>
      </c>
      <c r="AU132" s="239" t="s">
        <v>133</v>
      </c>
      <c r="AV132" s="14" t="s">
        <v>133</v>
      </c>
      <c r="AW132" s="14" t="s">
        <v>35</v>
      </c>
      <c r="AX132" s="14" t="s">
        <v>73</v>
      </c>
      <c r="AY132" s="239" t="s">
        <v>125</v>
      </c>
    </row>
    <row r="133" s="13" customFormat="1">
      <c r="A133" s="13"/>
      <c r="B133" s="218"/>
      <c r="C133" s="219"/>
      <c r="D133" s="220" t="s">
        <v>135</v>
      </c>
      <c r="E133" s="221" t="s">
        <v>19</v>
      </c>
      <c r="F133" s="222" t="s">
        <v>210</v>
      </c>
      <c r="G133" s="219"/>
      <c r="H133" s="221" t="s">
        <v>19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135</v>
      </c>
      <c r="AU133" s="228" t="s">
        <v>133</v>
      </c>
      <c r="AV133" s="13" t="s">
        <v>81</v>
      </c>
      <c r="AW133" s="13" t="s">
        <v>35</v>
      </c>
      <c r="AX133" s="13" t="s">
        <v>73</v>
      </c>
      <c r="AY133" s="228" t="s">
        <v>125</v>
      </c>
    </row>
    <row r="134" s="14" customFormat="1">
      <c r="A134" s="14"/>
      <c r="B134" s="229"/>
      <c r="C134" s="230"/>
      <c r="D134" s="220" t="s">
        <v>135</v>
      </c>
      <c r="E134" s="231" t="s">
        <v>19</v>
      </c>
      <c r="F134" s="232" t="s">
        <v>211</v>
      </c>
      <c r="G134" s="230"/>
      <c r="H134" s="233">
        <v>12.060000000000001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9" t="s">
        <v>135</v>
      </c>
      <c r="AU134" s="239" t="s">
        <v>133</v>
      </c>
      <c r="AV134" s="14" t="s">
        <v>133</v>
      </c>
      <c r="AW134" s="14" t="s">
        <v>35</v>
      </c>
      <c r="AX134" s="14" t="s">
        <v>73</v>
      </c>
      <c r="AY134" s="239" t="s">
        <v>125</v>
      </c>
    </row>
    <row r="135" s="13" customFormat="1">
      <c r="A135" s="13"/>
      <c r="B135" s="218"/>
      <c r="C135" s="219"/>
      <c r="D135" s="220" t="s">
        <v>135</v>
      </c>
      <c r="E135" s="221" t="s">
        <v>19</v>
      </c>
      <c r="F135" s="222" t="s">
        <v>212</v>
      </c>
      <c r="G135" s="219"/>
      <c r="H135" s="221" t="s">
        <v>19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135</v>
      </c>
      <c r="AU135" s="228" t="s">
        <v>133</v>
      </c>
      <c r="AV135" s="13" t="s">
        <v>81</v>
      </c>
      <c r="AW135" s="13" t="s">
        <v>35</v>
      </c>
      <c r="AX135" s="13" t="s">
        <v>73</v>
      </c>
      <c r="AY135" s="228" t="s">
        <v>125</v>
      </c>
    </row>
    <row r="136" s="14" customFormat="1">
      <c r="A136" s="14"/>
      <c r="B136" s="229"/>
      <c r="C136" s="230"/>
      <c r="D136" s="220" t="s">
        <v>135</v>
      </c>
      <c r="E136" s="231" t="s">
        <v>19</v>
      </c>
      <c r="F136" s="232" t="s">
        <v>213</v>
      </c>
      <c r="G136" s="230"/>
      <c r="H136" s="233">
        <v>4.5309999999999997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135</v>
      </c>
      <c r="AU136" s="239" t="s">
        <v>133</v>
      </c>
      <c r="AV136" s="14" t="s">
        <v>133</v>
      </c>
      <c r="AW136" s="14" t="s">
        <v>35</v>
      </c>
      <c r="AX136" s="14" t="s">
        <v>73</v>
      </c>
      <c r="AY136" s="239" t="s">
        <v>125</v>
      </c>
    </row>
    <row r="137" s="13" customFormat="1">
      <c r="A137" s="13"/>
      <c r="B137" s="218"/>
      <c r="C137" s="219"/>
      <c r="D137" s="220" t="s">
        <v>135</v>
      </c>
      <c r="E137" s="221" t="s">
        <v>19</v>
      </c>
      <c r="F137" s="222" t="s">
        <v>214</v>
      </c>
      <c r="G137" s="219"/>
      <c r="H137" s="221" t="s">
        <v>19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8" t="s">
        <v>135</v>
      </c>
      <c r="AU137" s="228" t="s">
        <v>133</v>
      </c>
      <c r="AV137" s="13" t="s">
        <v>81</v>
      </c>
      <c r="AW137" s="13" t="s">
        <v>35</v>
      </c>
      <c r="AX137" s="13" t="s">
        <v>73</v>
      </c>
      <c r="AY137" s="228" t="s">
        <v>125</v>
      </c>
    </row>
    <row r="138" s="14" customFormat="1">
      <c r="A138" s="14"/>
      <c r="B138" s="229"/>
      <c r="C138" s="230"/>
      <c r="D138" s="220" t="s">
        <v>135</v>
      </c>
      <c r="E138" s="231" t="s">
        <v>19</v>
      </c>
      <c r="F138" s="232" t="s">
        <v>215</v>
      </c>
      <c r="G138" s="230"/>
      <c r="H138" s="233">
        <v>47.186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9" t="s">
        <v>135</v>
      </c>
      <c r="AU138" s="239" t="s">
        <v>133</v>
      </c>
      <c r="AV138" s="14" t="s">
        <v>133</v>
      </c>
      <c r="AW138" s="14" t="s">
        <v>35</v>
      </c>
      <c r="AX138" s="14" t="s">
        <v>73</v>
      </c>
      <c r="AY138" s="239" t="s">
        <v>125</v>
      </c>
    </row>
    <row r="139" s="15" customFormat="1">
      <c r="A139" s="15"/>
      <c r="B139" s="240"/>
      <c r="C139" s="241"/>
      <c r="D139" s="220" t="s">
        <v>135</v>
      </c>
      <c r="E139" s="242" t="s">
        <v>19</v>
      </c>
      <c r="F139" s="243" t="s">
        <v>138</v>
      </c>
      <c r="G139" s="241"/>
      <c r="H139" s="244">
        <v>280.50299999999999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0" t="s">
        <v>135</v>
      </c>
      <c r="AU139" s="250" t="s">
        <v>133</v>
      </c>
      <c r="AV139" s="15" t="s">
        <v>132</v>
      </c>
      <c r="AW139" s="15" t="s">
        <v>35</v>
      </c>
      <c r="AX139" s="15" t="s">
        <v>81</v>
      </c>
      <c r="AY139" s="250" t="s">
        <v>125</v>
      </c>
    </row>
    <row r="140" s="2" customFormat="1" ht="16.5" customHeight="1">
      <c r="A140" s="39"/>
      <c r="B140" s="40"/>
      <c r="C140" s="251" t="s">
        <v>8</v>
      </c>
      <c r="D140" s="251" t="s">
        <v>216</v>
      </c>
      <c r="E140" s="252" t="s">
        <v>217</v>
      </c>
      <c r="F140" s="253" t="s">
        <v>218</v>
      </c>
      <c r="G140" s="254" t="s">
        <v>143</v>
      </c>
      <c r="H140" s="255">
        <v>0.23799999999999999</v>
      </c>
      <c r="I140" s="256"/>
      <c r="J140" s="257">
        <f>ROUND(I140*H140,2)</f>
        <v>0</v>
      </c>
      <c r="K140" s="253" t="s">
        <v>144</v>
      </c>
      <c r="L140" s="258"/>
      <c r="M140" s="259" t="s">
        <v>19</v>
      </c>
      <c r="N140" s="260" t="s">
        <v>45</v>
      </c>
      <c r="O140" s="85"/>
      <c r="P140" s="214">
        <f>O140*H140</f>
        <v>0</v>
      </c>
      <c r="Q140" s="214">
        <v>1</v>
      </c>
      <c r="R140" s="214">
        <f>Q140*H140</f>
        <v>0.23799999999999999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219</v>
      </c>
      <c r="AT140" s="216" t="s">
        <v>216</v>
      </c>
      <c r="AU140" s="216" t="s">
        <v>133</v>
      </c>
      <c r="AY140" s="18" t="s">
        <v>125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133</v>
      </c>
      <c r="BK140" s="217">
        <f>ROUND(I140*H140,2)</f>
        <v>0</v>
      </c>
      <c r="BL140" s="18" t="s">
        <v>176</v>
      </c>
      <c r="BM140" s="216" t="s">
        <v>442</v>
      </c>
    </row>
    <row r="141" s="14" customFormat="1">
      <c r="A141" s="14"/>
      <c r="B141" s="229"/>
      <c r="C141" s="230"/>
      <c r="D141" s="220" t="s">
        <v>135</v>
      </c>
      <c r="E141" s="231" t="s">
        <v>19</v>
      </c>
      <c r="F141" s="232" t="s">
        <v>221</v>
      </c>
      <c r="G141" s="230"/>
      <c r="H141" s="233">
        <v>0.078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9" t="s">
        <v>135</v>
      </c>
      <c r="AU141" s="239" t="s">
        <v>133</v>
      </c>
      <c r="AV141" s="14" t="s">
        <v>133</v>
      </c>
      <c r="AW141" s="14" t="s">
        <v>35</v>
      </c>
      <c r="AX141" s="14" t="s">
        <v>73</v>
      </c>
      <c r="AY141" s="239" t="s">
        <v>125</v>
      </c>
    </row>
    <row r="142" s="14" customFormat="1">
      <c r="A142" s="14"/>
      <c r="B142" s="229"/>
      <c r="C142" s="230"/>
      <c r="D142" s="220" t="s">
        <v>135</v>
      </c>
      <c r="E142" s="231" t="s">
        <v>19</v>
      </c>
      <c r="F142" s="232" t="s">
        <v>222</v>
      </c>
      <c r="G142" s="230"/>
      <c r="H142" s="233">
        <v>0.059999999999999998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9" t="s">
        <v>135</v>
      </c>
      <c r="AU142" s="239" t="s">
        <v>133</v>
      </c>
      <c r="AV142" s="14" t="s">
        <v>133</v>
      </c>
      <c r="AW142" s="14" t="s">
        <v>35</v>
      </c>
      <c r="AX142" s="14" t="s">
        <v>73</v>
      </c>
      <c r="AY142" s="239" t="s">
        <v>125</v>
      </c>
    </row>
    <row r="143" s="14" customFormat="1">
      <c r="A143" s="14"/>
      <c r="B143" s="229"/>
      <c r="C143" s="230"/>
      <c r="D143" s="220" t="s">
        <v>135</v>
      </c>
      <c r="E143" s="231" t="s">
        <v>19</v>
      </c>
      <c r="F143" s="232" t="s">
        <v>221</v>
      </c>
      <c r="G143" s="230"/>
      <c r="H143" s="233">
        <v>0.078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135</v>
      </c>
      <c r="AU143" s="239" t="s">
        <v>133</v>
      </c>
      <c r="AV143" s="14" t="s">
        <v>133</v>
      </c>
      <c r="AW143" s="14" t="s">
        <v>35</v>
      </c>
      <c r="AX143" s="14" t="s">
        <v>73</v>
      </c>
      <c r="AY143" s="239" t="s">
        <v>125</v>
      </c>
    </row>
    <row r="144" s="15" customFormat="1">
      <c r="A144" s="15"/>
      <c r="B144" s="240"/>
      <c r="C144" s="241"/>
      <c r="D144" s="220" t="s">
        <v>135</v>
      </c>
      <c r="E144" s="242" t="s">
        <v>19</v>
      </c>
      <c r="F144" s="243" t="s">
        <v>138</v>
      </c>
      <c r="G144" s="241"/>
      <c r="H144" s="244">
        <v>0.21600000000000003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0" t="s">
        <v>135</v>
      </c>
      <c r="AU144" s="250" t="s">
        <v>133</v>
      </c>
      <c r="AV144" s="15" t="s">
        <v>132</v>
      </c>
      <c r="AW144" s="15" t="s">
        <v>35</v>
      </c>
      <c r="AX144" s="15" t="s">
        <v>73</v>
      </c>
      <c r="AY144" s="250" t="s">
        <v>125</v>
      </c>
    </row>
    <row r="145" s="14" customFormat="1">
      <c r="A145" s="14"/>
      <c r="B145" s="229"/>
      <c r="C145" s="230"/>
      <c r="D145" s="220" t="s">
        <v>135</v>
      </c>
      <c r="E145" s="231" t="s">
        <v>19</v>
      </c>
      <c r="F145" s="232" t="s">
        <v>223</v>
      </c>
      <c r="G145" s="230"/>
      <c r="H145" s="233">
        <v>0.23799999999999999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135</v>
      </c>
      <c r="AU145" s="239" t="s">
        <v>133</v>
      </c>
      <c r="AV145" s="14" t="s">
        <v>133</v>
      </c>
      <c r="AW145" s="14" t="s">
        <v>35</v>
      </c>
      <c r="AX145" s="14" t="s">
        <v>81</v>
      </c>
      <c r="AY145" s="239" t="s">
        <v>125</v>
      </c>
    </row>
    <row r="146" s="2" customFormat="1" ht="16.5" customHeight="1">
      <c r="A146" s="39"/>
      <c r="B146" s="40"/>
      <c r="C146" s="251" t="s">
        <v>176</v>
      </c>
      <c r="D146" s="251" t="s">
        <v>216</v>
      </c>
      <c r="E146" s="252" t="s">
        <v>224</v>
      </c>
      <c r="F146" s="253" t="s">
        <v>225</v>
      </c>
      <c r="G146" s="254" t="s">
        <v>143</v>
      </c>
      <c r="H146" s="255">
        <v>0.012999999999999999</v>
      </c>
      <c r="I146" s="256"/>
      <c r="J146" s="257">
        <f>ROUND(I146*H146,2)</f>
        <v>0</v>
      </c>
      <c r="K146" s="253" t="s">
        <v>19</v>
      </c>
      <c r="L146" s="258"/>
      <c r="M146" s="259" t="s">
        <v>19</v>
      </c>
      <c r="N146" s="260" t="s">
        <v>45</v>
      </c>
      <c r="O146" s="85"/>
      <c r="P146" s="214">
        <f>O146*H146</f>
        <v>0</v>
      </c>
      <c r="Q146" s="214">
        <v>1</v>
      </c>
      <c r="R146" s="214">
        <f>Q146*H146</f>
        <v>0.012999999999999999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219</v>
      </c>
      <c r="AT146" s="216" t="s">
        <v>216</v>
      </c>
      <c r="AU146" s="216" t="s">
        <v>133</v>
      </c>
      <c r="AY146" s="18" t="s">
        <v>125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133</v>
      </c>
      <c r="BK146" s="217">
        <f>ROUND(I146*H146,2)</f>
        <v>0</v>
      </c>
      <c r="BL146" s="18" t="s">
        <v>176</v>
      </c>
      <c r="BM146" s="216" t="s">
        <v>443</v>
      </c>
    </row>
    <row r="147" s="14" customFormat="1">
      <c r="A147" s="14"/>
      <c r="B147" s="229"/>
      <c r="C147" s="230"/>
      <c r="D147" s="220" t="s">
        <v>135</v>
      </c>
      <c r="E147" s="231" t="s">
        <v>19</v>
      </c>
      <c r="F147" s="232" t="s">
        <v>227</v>
      </c>
      <c r="G147" s="230"/>
      <c r="H147" s="233">
        <v>0.012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135</v>
      </c>
      <c r="AU147" s="239" t="s">
        <v>133</v>
      </c>
      <c r="AV147" s="14" t="s">
        <v>133</v>
      </c>
      <c r="AW147" s="14" t="s">
        <v>35</v>
      </c>
      <c r="AX147" s="14" t="s">
        <v>73</v>
      </c>
      <c r="AY147" s="239" t="s">
        <v>125</v>
      </c>
    </row>
    <row r="148" s="15" customFormat="1">
      <c r="A148" s="15"/>
      <c r="B148" s="240"/>
      <c r="C148" s="241"/>
      <c r="D148" s="220" t="s">
        <v>135</v>
      </c>
      <c r="E148" s="242" t="s">
        <v>19</v>
      </c>
      <c r="F148" s="243" t="s">
        <v>138</v>
      </c>
      <c r="G148" s="241"/>
      <c r="H148" s="244">
        <v>0.012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0" t="s">
        <v>135</v>
      </c>
      <c r="AU148" s="250" t="s">
        <v>133</v>
      </c>
      <c r="AV148" s="15" t="s">
        <v>132</v>
      </c>
      <c r="AW148" s="15" t="s">
        <v>35</v>
      </c>
      <c r="AX148" s="15" t="s">
        <v>73</v>
      </c>
      <c r="AY148" s="250" t="s">
        <v>125</v>
      </c>
    </row>
    <row r="149" s="14" customFormat="1">
      <c r="A149" s="14"/>
      <c r="B149" s="229"/>
      <c r="C149" s="230"/>
      <c r="D149" s="220" t="s">
        <v>135</v>
      </c>
      <c r="E149" s="231" t="s">
        <v>19</v>
      </c>
      <c r="F149" s="232" t="s">
        <v>228</v>
      </c>
      <c r="G149" s="230"/>
      <c r="H149" s="233">
        <v>0.012999999999999999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135</v>
      </c>
      <c r="AU149" s="239" t="s">
        <v>133</v>
      </c>
      <c r="AV149" s="14" t="s">
        <v>133</v>
      </c>
      <c r="AW149" s="14" t="s">
        <v>35</v>
      </c>
      <c r="AX149" s="14" t="s">
        <v>81</v>
      </c>
      <c r="AY149" s="239" t="s">
        <v>125</v>
      </c>
    </row>
    <row r="150" s="2" customFormat="1" ht="16.5" customHeight="1">
      <c r="A150" s="39"/>
      <c r="B150" s="40"/>
      <c r="C150" s="251" t="s">
        <v>229</v>
      </c>
      <c r="D150" s="251" t="s">
        <v>216</v>
      </c>
      <c r="E150" s="252" t="s">
        <v>230</v>
      </c>
      <c r="F150" s="253" t="s">
        <v>231</v>
      </c>
      <c r="G150" s="254" t="s">
        <v>143</v>
      </c>
      <c r="H150" s="255">
        <v>0.0060000000000000001</v>
      </c>
      <c r="I150" s="256"/>
      <c r="J150" s="257">
        <f>ROUND(I150*H150,2)</f>
        <v>0</v>
      </c>
      <c r="K150" s="253" t="s">
        <v>144</v>
      </c>
      <c r="L150" s="258"/>
      <c r="M150" s="259" t="s">
        <v>19</v>
      </c>
      <c r="N150" s="260" t="s">
        <v>45</v>
      </c>
      <c r="O150" s="85"/>
      <c r="P150" s="214">
        <f>O150*H150</f>
        <v>0</v>
      </c>
      <c r="Q150" s="214">
        <v>1</v>
      </c>
      <c r="R150" s="214">
        <f>Q150*H150</f>
        <v>0.0060000000000000001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219</v>
      </c>
      <c r="AT150" s="216" t="s">
        <v>216</v>
      </c>
      <c r="AU150" s="216" t="s">
        <v>133</v>
      </c>
      <c r="AY150" s="18" t="s">
        <v>125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133</v>
      </c>
      <c r="BK150" s="217">
        <f>ROUND(I150*H150,2)</f>
        <v>0</v>
      </c>
      <c r="BL150" s="18" t="s">
        <v>176</v>
      </c>
      <c r="BM150" s="216" t="s">
        <v>444</v>
      </c>
    </row>
    <row r="151" s="14" customFormat="1">
      <c r="A151" s="14"/>
      <c r="B151" s="229"/>
      <c r="C151" s="230"/>
      <c r="D151" s="220" t="s">
        <v>135</v>
      </c>
      <c r="E151" s="231" t="s">
        <v>19</v>
      </c>
      <c r="F151" s="232" t="s">
        <v>233</v>
      </c>
      <c r="G151" s="230"/>
      <c r="H151" s="233">
        <v>0.0050000000000000001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9" t="s">
        <v>135</v>
      </c>
      <c r="AU151" s="239" t="s">
        <v>133</v>
      </c>
      <c r="AV151" s="14" t="s">
        <v>133</v>
      </c>
      <c r="AW151" s="14" t="s">
        <v>35</v>
      </c>
      <c r="AX151" s="14" t="s">
        <v>73</v>
      </c>
      <c r="AY151" s="239" t="s">
        <v>125</v>
      </c>
    </row>
    <row r="152" s="15" customFormat="1">
      <c r="A152" s="15"/>
      <c r="B152" s="240"/>
      <c r="C152" s="241"/>
      <c r="D152" s="220" t="s">
        <v>135</v>
      </c>
      <c r="E152" s="242" t="s">
        <v>19</v>
      </c>
      <c r="F152" s="243" t="s">
        <v>138</v>
      </c>
      <c r="G152" s="241"/>
      <c r="H152" s="244">
        <v>0.0050000000000000001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0" t="s">
        <v>135</v>
      </c>
      <c r="AU152" s="250" t="s">
        <v>133</v>
      </c>
      <c r="AV152" s="15" t="s">
        <v>132</v>
      </c>
      <c r="AW152" s="15" t="s">
        <v>35</v>
      </c>
      <c r="AX152" s="15" t="s">
        <v>73</v>
      </c>
      <c r="AY152" s="250" t="s">
        <v>125</v>
      </c>
    </row>
    <row r="153" s="14" customFormat="1">
      <c r="A153" s="14"/>
      <c r="B153" s="229"/>
      <c r="C153" s="230"/>
      <c r="D153" s="220" t="s">
        <v>135</v>
      </c>
      <c r="E153" s="231" t="s">
        <v>19</v>
      </c>
      <c r="F153" s="232" t="s">
        <v>234</v>
      </c>
      <c r="G153" s="230"/>
      <c r="H153" s="233">
        <v>0.0060000000000000001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9" t="s">
        <v>135</v>
      </c>
      <c r="AU153" s="239" t="s">
        <v>133</v>
      </c>
      <c r="AV153" s="14" t="s">
        <v>133</v>
      </c>
      <c r="AW153" s="14" t="s">
        <v>35</v>
      </c>
      <c r="AX153" s="14" t="s">
        <v>81</v>
      </c>
      <c r="AY153" s="239" t="s">
        <v>125</v>
      </c>
    </row>
    <row r="154" s="2" customFormat="1" ht="16.5" customHeight="1">
      <c r="A154" s="39"/>
      <c r="B154" s="40"/>
      <c r="C154" s="251" t="s">
        <v>235</v>
      </c>
      <c r="D154" s="251" t="s">
        <v>216</v>
      </c>
      <c r="E154" s="252" t="s">
        <v>236</v>
      </c>
      <c r="F154" s="253" t="s">
        <v>237</v>
      </c>
      <c r="G154" s="254" t="s">
        <v>143</v>
      </c>
      <c r="H154" s="255">
        <v>0.051999999999999998</v>
      </c>
      <c r="I154" s="256"/>
      <c r="J154" s="257">
        <f>ROUND(I154*H154,2)</f>
        <v>0</v>
      </c>
      <c r="K154" s="253" t="s">
        <v>144</v>
      </c>
      <c r="L154" s="258"/>
      <c r="M154" s="259" t="s">
        <v>19</v>
      </c>
      <c r="N154" s="260" t="s">
        <v>45</v>
      </c>
      <c r="O154" s="85"/>
      <c r="P154" s="214">
        <f>O154*H154</f>
        <v>0</v>
      </c>
      <c r="Q154" s="214">
        <v>1</v>
      </c>
      <c r="R154" s="214">
        <f>Q154*H154</f>
        <v>0.051999999999999998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219</v>
      </c>
      <c r="AT154" s="216" t="s">
        <v>216</v>
      </c>
      <c r="AU154" s="216" t="s">
        <v>133</v>
      </c>
      <c r="AY154" s="18" t="s">
        <v>125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133</v>
      </c>
      <c r="BK154" s="217">
        <f>ROUND(I154*H154,2)</f>
        <v>0</v>
      </c>
      <c r="BL154" s="18" t="s">
        <v>176</v>
      </c>
      <c r="BM154" s="216" t="s">
        <v>445</v>
      </c>
    </row>
    <row r="155" s="14" customFormat="1">
      <c r="A155" s="14"/>
      <c r="B155" s="229"/>
      <c r="C155" s="230"/>
      <c r="D155" s="220" t="s">
        <v>135</v>
      </c>
      <c r="E155" s="231" t="s">
        <v>19</v>
      </c>
      <c r="F155" s="232" t="s">
        <v>239</v>
      </c>
      <c r="G155" s="230"/>
      <c r="H155" s="233">
        <v>0.047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9" t="s">
        <v>135</v>
      </c>
      <c r="AU155" s="239" t="s">
        <v>133</v>
      </c>
      <c r="AV155" s="14" t="s">
        <v>133</v>
      </c>
      <c r="AW155" s="14" t="s">
        <v>35</v>
      </c>
      <c r="AX155" s="14" t="s">
        <v>73</v>
      </c>
      <c r="AY155" s="239" t="s">
        <v>125</v>
      </c>
    </row>
    <row r="156" s="15" customFormat="1">
      <c r="A156" s="15"/>
      <c r="B156" s="240"/>
      <c r="C156" s="241"/>
      <c r="D156" s="220" t="s">
        <v>135</v>
      </c>
      <c r="E156" s="242" t="s">
        <v>19</v>
      </c>
      <c r="F156" s="243" t="s">
        <v>138</v>
      </c>
      <c r="G156" s="241"/>
      <c r="H156" s="244">
        <v>0.047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0" t="s">
        <v>135</v>
      </c>
      <c r="AU156" s="250" t="s">
        <v>133</v>
      </c>
      <c r="AV156" s="15" t="s">
        <v>132</v>
      </c>
      <c r="AW156" s="15" t="s">
        <v>35</v>
      </c>
      <c r="AX156" s="15" t="s">
        <v>73</v>
      </c>
      <c r="AY156" s="250" t="s">
        <v>125</v>
      </c>
    </row>
    <row r="157" s="14" customFormat="1">
      <c r="A157" s="14"/>
      <c r="B157" s="229"/>
      <c r="C157" s="230"/>
      <c r="D157" s="220" t="s">
        <v>135</v>
      </c>
      <c r="E157" s="231" t="s">
        <v>19</v>
      </c>
      <c r="F157" s="232" t="s">
        <v>240</v>
      </c>
      <c r="G157" s="230"/>
      <c r="H157" s="233">
        <v>0.051999999999999998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9" t="s">
        <v>135</v>
      </c>
      <c r="AU157" s="239" t="s">
        <v>133</v>
      </c>
      <c r="AV157" s="14" t="s">
        <v>133</v>
      </c>
      <c r="AW157" s="14" t="s">
        <v>35</v>
      </c>
      <c r="AX157" s="14" t="s">
        <v>81</v>
      </c>
      <c r="AY157" s="239" t="s">
        <v>125</v>
      </c>
    </row>
    <row r="158" s="2" customFormat="1" ht="16.5" customHeight="1">
      <c r="A158" s="39"/>
      <c r="B158" s="40"/>
      <c r="C158" s="205" t="s">
        <v>241</v>
      </c>
      <c r="D158" s="205" t="s">
        <v>128</v>
      </c>
      <c r="E158" s="206" t="s">
        <v>242</v>
      </c>
      <c r="F158" s="207" t="s">
        <v>243</v>
      </c>
      <c r="G158" s="208" t="s">
        <v>205</v>
      </c>
      <c r="H158" s="209">
        <v>46.665999999999997</v>
      </c>
      <c r="I158" s="210"/>
      <c r="J158" s="211">
        <f>ROUND(I158*H158,2)</f>
        <v>0</v>
      </c>
      <c r="K158" s="207" t="s">
        <v>144</v>
      </c>
      <c r="L158" s="45"/>
      <c r="M158" s="212" t="s">
        <v>19</v>
      </c>
      <c r="N158" s="213" t="s">
        <v>45</v>
      </c>
      <c r="O158" s="85"/>
      <c r="P158" s="214">
        <f>O158*H158</f>
        <v>0</v>
      </c>
      <c r="Q158" s="214">
        <v>6.0000000000000002E-05</v>
      </c>
      <c r="R158" s="214">
        <f>Q158*H158</f>
        <v>0.0027999599999999998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176</v>
      </c>
      <c r="AT158" s="216" t="s">
        <v>128</v>
      </c>
      <c r="AU158" s="216" t="s">
        <v>133</v>
      </c>
      <c r="AY158" s="18" t="s">
        <v>125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133</v>
      </c>
      <c r="BK158" s="217">
        <f>ROUND(I158*H158,2)</f>
        <v>0</v>
      </c>
      <c r="BL158" s="18" t="s">
        <v>176</v>
      </c>
      <c r="BM158" s="216" t="s">
        <v>446</v>
      </c>
    </row>
    <row r="159" s="13" customFormat="1">
      <c r="A159" s="13"/>
      <c r="B159" s="218"/>
      <c r="C159" s="219"/>
      <c r="D159" s="220" t="s">
        <v>135</v>
      </c>
      <c r="E159" s="221" t="s">
        <v>19</v>
      </c>
      <c r="F159" s="222" t="s">
        <v>245</v>
      </c>
      <c r="G159" s="219"/>
      <c r="H159" s="221" t="s">
        <v>19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135</v>
      </c>
      <c r="AU159" s="228" t="s">
        <v>133</v>
      </c>
      <c r="AV159" s="13" t="s">
        <v>81</v>
      </c>
      <c r="AW159" s="13" t="s">
        <v>35</v>
      </c>
      <c r="AX159" s="13" t="s">
        <v>73</v>
      </c>
      <c r="AY159" s="228" t="s">
        <v>125</v>
      </c>
    </row>
    <row r="160" s="14" customFormat="1">
      <c r="A160" s="14"/>
      <c r="B160" s="229"/>
      <c r="C160" s="230"/>
      <c r="D160" s="220" t="s">
        <v>135</v>
      </c>
      <c r="E160" s="231" t="s">
        <v>19</v>
      </c>
      <c r="F160" s="232" t="s">
        <v>246</v>
      </c>
      <c r="G160" s="230"/>
      <c r="H160" s="233">
        <v>26.462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9" t="s">
        <v>135</v>
      </c>
      <c r="AU160" s="239" t="s">
        <v>133</v>
      </c>
      <c r="AV160" s="14" t="s">
        <v>133</v>
      </c>
      <c r="AW160" s="14" t="s">
        <v>35</v>
      </c>
      <c r="AX160" s="14" t="s">
        <v>73</v>
      </c>
      <c r="AY160" s="239" t="s">
        <v>125</v>
      </c>
    </row>
    <row r="161" s="14" customFormat="1">
      <c r="A161" s="14"/>
      <c r="B161" s="229"/>
      <c r="C161" s="230"/>
      <c r="D161" s="220" t="s">
        <v>135</v>
      </c>
      <c r="E161" s="231" t="s">
        <v>19</v>
      </c>
      <c r="F161" s="232" t="s">
        <v>247</v>
      </c>
      <c r="G161" s="230"/>
      <c r="H161" s="233">
        <v>20.204000000000001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9" t="s">
        <v>135</v>
      </c>
      <c r="AU161" s="239" t="s">
        <v>133</v>
      </c>
      <c r="AV161" s="14" t="s">
        <v>133</v>
      </c>
      <c r="AW161" s="14" t="s">
        <v>35</v>
      </c>
      <c r="AX161" s="14" t="s">
        <v>73</v>
      </c>
      <c r="AY161" s="239" t="s">
        <v>125</v>
      </c>
    </row>
    <row r="162" s="15" customFormat="1">
      <c r="A162" s="15"/>
      <c r="B162" s="240"/>
      <c r="C162" s="241"/>
      <c r="D162" s="220" t="s">
        <v>135</v>
      </c>
      <c r="E162" s="242" t="s">
        <v>19</v>
      </c>
      <c r="F162" s="243" t="s">
        <v>138</v>
      </c>
      <c r="G162" s="241"/>
      <c r="H162" s="244">
        <v>46.665999999999997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0" t="s">
        <v>135</v>
      </c>
      <c r="AU162" s="250" t="s">
        <v>133</v>
      </c>
      <c r="AV162" s="15" t="s">
        <v>132</v>
      </c>
      <c r="AW162" s="15" t="s">
        <v>35</v>
      </c>
      <c r="AX162" s="15" t="s">
        <v>81</v>
      </c>
      <c r="AY162" s="250" t="s">
        <v>125</v>
      </c>
    </row>
    <row r="163" s="2" customFormat="1" ht="16.5" customHeight="1">
      <c r="A163" s="39"/>
      <c r="B163" s="40"/>
      <c r="C163" s="251" t="s">
        <v>248</v>
      </c>
      <c r="D163" s="251" t="s">
        <v>216</v>
      </c>
      <c r="E163" s="252" t="s">
        <v>249</v>
      </c>
      <c r="F163" s="253" t="s">
        <v>250</v>
      </c>
      <c r="G163" s="254" t="s">
        <v>143</v>
      </c>
      <c r="H163" s="255">
        <v>0.050999999999999997</v>
      </c>
      <c r="I163" s="256"/>
      <c r="J163" s="257">
        <f>ROUND(I163*H163,2)</f>
        <v>0</v>
      </c>
      <c r="K163" s="253" t="s">
        <v>144</v>
      </c>
      <c r="L163" s="258"/>
      <c r="M163" s="259" t="s">
        <v>19</v>
      </c>
      <c r="N163" s="260" t="s">
        <v>45</v>
      </c>
      <c r="O163" s="85"/>
      <c r="P163" s="214">
        <f>O163*H163</f>
        <v>0</v>
      </c>
      <c r="Q163" s="214">
        <v>1</v>
      </c>
      <c r="R163" s="214">
        <f>Q163*H163</f>
        <v>0.050999999999999997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219</v>
      </c>
      <c r="AT163" s="216" t="s">
        <v>216</v>
      </c>
      <c r="AU163" s="216" t="s">
        <v>133</v>
      </c>
      <c r="AY163" s="18" t="s">
        <v>125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133</v>
      </c>
      <c r="BK163" s="217">
        <f>ROUND(I163*H163,2)</f>
        <v>0</v>
      </c>
      <c r="BL163" s="18" t="s">
        <v>176</v>
      </c>
      <c r="BM163" s="216" t="s">
        <v>447</v>
      </c>
    </row>
    <row r="164" s="14" customFormat="1">
      <c r="A164" s="14"/>
      <c r="B164" s="229"/>
      <c r="C164" s="230"/>
      <c r="D164" s="220" t="s">
        <v>135</v>
      </c>
      <c r="E164" s="231" t="s">
        <v>19</v>
      </c>
      <c r="F164" s="232" t="s">
        <v>252</v>
      </c>
      <c r="G164" s="230"/>
      <c r="H164" s="233">
        <v>0.025999999999999999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9" t="s">
        <v>135</v>
      </c>
      <c r="AU164" s="239" t="s">
        <v>133</v>
      </c>
      <c r="AV164" s="14" t="s">
        <v>133</v>
      </c>
      <c r="AW164" s="14" t="s">
        <v>35</v>
      </c>
      <c r="AX164" s="14" t="s">
        <v>73</v>
      </c>
      <c r="AY164" s="239" t="s">
        <v>125</v>
      </c>
    </row>
    <row r="165" s="14" customFormat="1">
      <c r="A165" s="14"/>
      <c r="B165" s="229"/>
      <c r="C165" s="230"/>
      <c r="D165" s="220" t="s">
        <v>135</v>
      </c>
      <c r="E165" s="231" t="s">
        <v>19</v>
      </c>
      <c r="F165" s="232" t="s">
        <v>253</v>
      </c>
      <c r="G165" s="230"/>
      <c r="H165" s="233">
        <v>0.02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135</v>
      </c>
      <c r="AU165" s="239" t="s">
        <v>133</v>
      </c>
      <c r="AV165" s="14" t="s">
        <v>133</v>
      </c>
      <c r="AW165" s="14" t="s">
        <v>35</v>
      </c>
      <c r="AX165" s="14" t="s">
        <v>73</v>
      </c>
      <c r="AY165" s="239" t="s">
        <v>125</v>
      </c>
    </row>
    <row r="166" s="15" customFormat="1">
      <c r="A166" s="15"/>
      <c r="B166" s="240"/>
      <c r="C166" s="241"/>
      <c r="D166" s="220" t="s">
        <v>135</v>
      </c>
      <c r="E166" s="242" t="s">
        <v>19</v>
      </c>
      <c r="F166" s="243" t="s">
        <v>138</v>
      </c>
      <c r="G166" s="241"/>
      <c r="H166" s="244">
        <v>0.045999999999999999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0" t="s">
        <v>135</v>
      </c>
      <c r="AU166" s="250" t="s">
        <v>133</v>
      </c>
      <c r="AV166" s="15" t="s">
        <v>132</v>
      </c>
      <c r="AW166" s="15" t="s">
        <v>35</v>
      </c>
      <c r="AX166" s="15" t="s">
        <v>73</v>
      </c>
      <c r="AY166" s="250" t="s">
        <v>125</v>
      </c>
    </row>
    <row r="167" s="14" customFormat="1">
      <c r="A167" s="14"/>
      <c r="B167" s="229"/>
      <c r="C167" s="230"/>
      <c r="D167" s="220" t="s">
        <v>135</v>
      </c>
      <c r="E167" s="231" t="s">
        <v>19</v>
      </c>
      <c r="F167" s="232" t="s">
        <v>254</v>
      </c>
      <c r="G167" s="230"/>
      <c r="H167" s="233">
        <v>0.050999999999999997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9" t="s">
        <v>135</v>
      </c>
      <c r="AU167" s="239" t="s">
        <v>133</v>
      </c>
      <c r="AV167" s="14" t="s">
        <v>133</v>
      </c>
      <c r="AW167" s="14" t="s">
        <v>35</v>
      </c>
      <c r="AX167" s="14" t="s">
        <v>81</v>
      </c>
      <c r="AY167" s="239" t="s">
        <v>125</v>
      </c>
    </row>
    <row r="168" s="2" customFormat="1" ht="16.5" customHeight="1">
      <c r="A168" s="39"/>
      <c r="B168" s="40"/>
      <c r="C168" s="205" t="s">
        <v>7</v>
      </c>
      <c r="D168" s="205" t="s">
        <v>128</v>
      </c>
      <c r="E168" s="206" t="s">
        <v>255</v>
      </c>
      <c r="F168" s="207" t="s">
        <v>256</v>
      </c>
      <c r="G168" s="208" t="s">
        <v>205</v>
      </c>
      <c r="H168" s="209">
        <v>371.06599999999997</v>
      </c>
      <c r="I168" s="210"/>
      <c r="J168" s="211">
        <f>ROUND(I168*H168,2)</f>
        <v>0</v>
      </c>
      <c r="K168" s="207" t="s">
        <v>144</v>
      </c>
      <c r="L168" s="45"/>
      <c r="M168" s="212" t="s">
        <v>19</v>
      </c>
      <c r="N168" s="213" t="s">
        <v>45</v>
      </c>
      <c r="O168" s="85"/>
      <c r="P168" s="214">
        <f>O168*H168</f>
        <v>0</v>
      </c>
      <c r="Q168" s="214">
        <v>6.0000000000000002E-05</v>
      </c>
      <c r="R168" s="214">
        <f>Q168*H168</f>
        <v>0.022263959999999999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176</v>
      </c>
      <c r="AT168" s="216" t="s">
        <v>128</v>
      </c>
      <c r="AU168" s="216" t="s">
        <v>133</v>
      </c>
      <c r="AY168" s="18" t="s">
        <v>125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133</v>
      </c>
      <c r="BK168" s="217">
        <f>ROUND(I168*H168,2)</f>
        <v>0</v>
      </c>
      <c r="BL168" s="18" t="s">
        <v>176</v>
      </c>
      <c r="BM168" s="216" t="s">
        <v>448</v>
      </c>
    </row>
    <row r="169" s="13" customFormat="1">
      <c r="A169" s="13"/>
      <c r="B169" s="218"/>
      <c r="C169" s="219"/>
      <c r="D169" s="220" t="s">
        <v>135</v>
      </c>
      <c r="E169" s="221" t="s">
        <v>19</v>
      </c>
      <c r="F169" s="222" t="s">
        <v>245</v>
      </c>
      <c r="G169" s="219"/>
      <c r="H169" s="221" t="s">
        <v>19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135</v>
      </c>
      <c r="AU169" s="228" t="s">
        <v>133</v>
      </c>
      <c r="AV169" s="13" t="s">
        <v>81</v>
      </c>
      <c r="AW169" s="13" t="s">
        <v>35</v>
      </c>
      <c r="AX169" s="13" t="s">
        <v>73</v>
      </c>
      <c r="AY169" s="228" t="s">
        <v>125</v>
      </c>
    </row>
    <row r="170" s="14" customFormat="1">
      <c r="A170" s="14"/>
      <c r="B170" s="229"/>
      <c r="C170" s="230"/>
      <c r="D170" s="220" t="s">
        <v>135</v>
      </c>
      <c r="E170" s="231" t="s">
        <v>19</v>
      </c>
      <c r="F170" s="232" t="s">
        <v>402</v>
      </c>
      <c r="G170" s="230"/>
      <c r="H170" s="233">
        <v>55.427999999999997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9" t="s">
        <v>135</v>
      </c>
      <c r="AU170" s="239" t="s">
        <v>133</v>
      </c>
      <c r="AV170" s="14" t="s">
        <v>133</v>
      </c>
      <c r="AW170" s="14" t="s">
        <v>35</v>
      </c>
      <c r="AX170" s="14" t="s">
        <v>73</v>
      </c>
      <c r="AY170" s="239" t="s">
        <v>125</v>
      </c>
    </row>
    <row r="171" s="13" customFormat="1">
      <c r="A171" s="13"/>
      <c r="B171" s="218"/>
      <c r="C171" s="219"/>
      <c r="D171" s="220" t="s">
        <v>135</v>
      </c>
      <c r="E171" s="221" t="s">
        <v>19</v>
      </c>
      <c r="F171" s="222" t="s">
        <v>259</v>
      </c>
      <c r="G171" s="219"/>
      <c r="H171" s="221" t="s">
        <v>19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135</v>
      </c>
      <c r="AU171" s="228" t="s">
        <v>133</v>
      </c>
      <c r="AV171" s="13" t="s">
        <v>81</v>
      </c>
      <c r="AW171" s="13" t="s">
        <v>35</v>
      </c>
      <c r="AX171" s="13" t="s">
        <v>73</v>
      </c>
      <c r="AY171" s="228" t="s">
        <v>125</v>
      </c>
    </row>
    <row r="172" s="14" customFormat="1">
      <c r="A172" s="14"/>
      <c r="B172" s="229"/>
      <c r="C172" s="230"/>
      <c r="D172" s="220" t="s">
        <v>135</v>
      </c>
      <c r="E172" s="231" t="s">
        <v>19</v>
      </c>
      <c r="F172" s="232" t="s">
        <v>260</v>
      </c>
      <c r="G172" s="230"/>
      <c r="H172" s="233">
        <v>315.63799999999998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9" t="s">
        <v>135</v>
      </c>
      <c r="AU172" s="239" t="s">
        <v>133</v>
      </c>
      <c r="AV172" s="14" t="s">
        <v>133</v>
      </c>
      <c r="AW172" s="14" t="s">
        <v>35</v>
      </c>
      <c r="AX172" s="14" t="s">
        <v>73</v>
      </c>
      <c r="AY172" s="239" t="s">
        <v>125</v>
      </c>
    </row>
    <row r="173" s="15" customFormat="1">
      <c r="A173" s="15"/>
      <c r="B173" s="240"/>
      <c r="C173" s="241"/>
      <c r="D173" s="220" t="s">
        <v>135</v>
      </c>
      <c r="E173" s="242" t="s">
        <v>19</v>
      </c>
      <c r="F173" s="243" t="s">
        <v>138</v>
      </c>
      <c r="G173" s="241"/>
      <c r="H173" s="244">
        <v>371.06599999999997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0" t="s">
        <v>135</v>
      </c>
      <c r="AU173" s="250" t="s">
        <v>133</v>
      </c>
      <c r="AV173" s="15" t="s">
        <v>132</v>
      </c>
      <c r="AW173" s="15" t="s">
        <v>35</v>
      </c>
      <c r="AX173" s="15" t="s">
        <v>81</v>
      </c>
      <c r="AY173" s="250" t="s">
        <v>125</v>
      </c>
    </row>
    <row r="174" s="2" customFormat="1" ht="16.5" customHeight="1">
      <c r="A174" s="39"/>
      <c r="B174" s="40"/>
      <c r="C174" s="251" t="s">
        <v>261</v>
      </c>
      <c r="D174" s="251" t="s">
        <v>216</v>
      </c>
      <c r="E174" s="252" t="s">
        <v>249</v>
      </c>
      <c r="F174" s="253" t="s">
        <v>250</v>
      </c>
      <c r="G174" s="254" t="s">
        <v>143</v>
      </c>
      <c r="H174" s="255">
        <v>0.060999999999999999</v>
      </c>
      <c r="I174" s="256"/>
      <c r="J174" s="257">
        <f>ROUND(I174*H174,2)</f>
        <v>0</v>
      </c>
      <c r="K174" s="253" t="s">
        <v>144</v>
      </c>
      <c r="L174" s="258"/>
      <c r="M174" s="259" t="s">
        <v>19</v>
      </c>
      <c r="N174" s="260" t="s">
        <v>45</v>
      </c>
      <c r="O174" s="85"/>
      <c r="P174" s="214">
        <f>O174*H174</f>
        <v>0</v>
      </c>
      <c r="Q174" s="214">
        <v>1</v>
      </c>
      <c r="R174" s="214">
        <f>Q174*H174</f>
        <v>0.060999999999999999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219</v>
      </c>
      <c r="AT174" s="216" t="s">
        <v>216</v>
      </c>
      <c r="AU174" s="216" t="s">
        <v>133</v>
      </c>
      <c r="AY174" s="18" t="s">
        <v>125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133</v>
      </c>
      <c r="BK174" s="217">
        <f>ROUND(I174*H174,2)</f>
        <v>0</v>
      </c>
      <c r="BL174" s="18" t="s">
        <v>176</v>
      </c>
      <c r="BM174" s="216" t="s">
        <v>449</v>
      </c>
    </row>
    <row r="175" s="14" customFormat="1">
      <c r="A175" s="14"/>
      <c r="B175" s="229"/>
      <c r="C175" s="230"/>
      <c r="D175" s="220" t="s">
        <v>135</v>
      </c>
      <c r="E175" s="231" t="s">
        <v>19</v>
      </c>
      <c r="F175" s="232" t="s">
        <v>404</v>
      </c>
      <c r="G175" s="230"/>
      <c r="H175" s="233">
        <v>0.055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9" t="s">
        <v>135</v>
      </c>
      <c r="AU175" s="239" t="s">
        <v>133</v>
      </c>
      <c r="AV175" s="14" t="s">
        <v>133</v>
      </c>
      <c r="AW175" s="14" t="s">
        <v>35</v>
      </c>
      <c r="AX175" s="14" t="s">
        <v>73</v>
      </c>
      <c r="AY175" s="239" t="s">
        <v>125</v>
      </c>
    </row>
    <row r="176" s="15" customFormat="1">
      <c r="A176" s="15"/>
      <c r="B176" s="240"/>
      <c r="C176" s="241"/>
      <c r="D176" s="220" t="s">
        <v>135</v>
      </c>
      <c r="E176" s="242" t="s">
        <v>19</v>
      </c>
      <c r="F176" s="243" t="s">
        <v>138</v>
      </c>
      <c r="G176" s="241"/>
      <c r="H176" s="244">
        <v>0.055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0" t="s">
        <v>135</v>
      </c>
      <c r="AU176" s="250" t="s">
        <v>133</v>
      </c>
      <c r="AV176" s="15" t="s">
        <v>132</v>
      </c>
      <c r="AW176" s="15" t="s">
        <v>35</v>
      </c>
      <c r="AX176" s="15" t="s">
        <v>73</v>
      </c>
      <c r="AY176" s="250" t="s">
        <v>125</v>
      </c>
    </row>
    <row r="177" s="14" customFormat="1">
      <c r="A177" s="14"/>
      <c r="B177" s="229"/>
      <c r="C177" s="230"/>
      <c r="D177" s="220" t="s">
        <v>135</v>
      </c>
      <c r="E177" s="231" t="s">
        <v>19</v>
      </c>
      <c r="F177" s="232" t="s">
        <v>405</v>
      </c>
      <c r="G177" s="230"/>
      <c r="H177" s="233">
        <v>0.060999999999999999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9" t="s">
        <v>135</v>
      </c>
      <c r="AU177" s="239" t="s">
        <v>133</v>
      </c>
      <c r="AV177" s="14" t="s">
        <v>133</v>
      </c>
      <c r="AW177" s="14" t="s">
        <v>35</v>
      </c>
      <c r="AX177" s="14" t="s">
        <v>81</v>
      </c>
      <c r="AY177" s="239" t="s">
        <v>125</v>
      </c>
    </row>
    <row r="178" s="2" customFormat="1" ht="16.5" customHeight="1">
      <c r="A178" s="39"/>
      <c r="B178" s="40"/>
      <c r="C178" s="251" t="s">
        <v>265</v>
      </c>
      <c r="D178" s="251" t="s">
        <v>216</v>
      </c>
      <c r="E178" s="252" t="s">
        <v>266</v>
      </c>
      <c r="F178" s="253" t="s">
        <v>267</v>
      </c>
      <c r="G178" s="254" t="s">
        <v>143</v>
      </c>
      <c r="H178" s="255">
        <v>0.34799999999999998</v>
      </c>
      <c r="I178" s="256"/>
      <c r="J178" s="257">
        <f>ROUND(I178*H178,2)</f>
        <v>0</v>
      </c>
      <c r="K178" s="253" t="s">
        <v>19</v>
      </c>
      <c r="L178" s="258"/>
      <c r="M178" s="259" t="s">
        <v>19</v>
      </c>
      <c r="N178" s="260" t="s">
        <v>45</v>
      </c>
      <c r="O178" s="85"/>
      <c r="P178" s="214">
        <f>O178*H178</f>
        <v>0</v>
      </c>
      <c r="Q178" s="214">
        <v>1</v>
      </c>
      <c r="R178" s="214">
        <f>Q178*H178</f>
        <v>0.34799999999999998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219</v>
      </c>
      <c r="AT178" s="216" t="s">
        <v>216</v>
      </c>
      <c r="AU178" s="216" t="s">
        <v>133</v>
      </c>
      <c r="AY178" s="18" t="s">
        <v>125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133</v>
      </c>
      <c r="BK178" s="217">
        <f>ROUND(I178*H178,2)</f>
        <v>0</v>
      </c>
      <c r="BL178" s="18" t="s">
        <v>176</v>
      </c>
      <c r="BM178" s="216" t="s">
        <v>450</v>
      </c>
    </row>
    <row r="179" s="13" customFormat="1">
      <c r="A179" s="13"/>
      <c r="B179" s="218"/>
      <c r="C179" s="219"/>
      <c r="D179" s="220" t="s">
        <v>135</v>
      </c>
      <c r="E179" s="221" t="s">
        <v>19</v>
      </c>
      <c r="F179" s="222" t="s">
        <v>259</v>
      </c>
      <c r="G179" s="219"/>
      <c r="H179" s="221" t="s">
        <v>19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135</v>
      </c>
      <c r="AU179" s="228" t="s">
        <v>133</v>
      </c>
      <c r="AV179" s="13" t="s">
        <v>81</v>
      </c>
      <c r="AW179" s="13" t="s">
        <v>35</v>
      </c>
      <c r="AX179" s="13" t="s">
        <v>73</v>
      </c>
      <c r="AY179" s="228" t="s">
        <v>125</v>
      </c>
    </row>
    <row r="180" s="14" customFormat="1">
      <c r="A180" s="14"/>
      <c r="B180" s="229"/>
      <c r="C180" s="230"/>
      <c r="D180" s="220" t="s">
        <v>135</v>
      </c>
      <c r="E180" s="231" t="s">
        <v>19</v>
      </c>
      <c r="F180" s="232" t="s">
        <v>269</v>
      </c>
      <c r="G180" s="230"/>
      <c r="H180" s="233">
        <v>0.316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9" t="s">
        <v>135</v>
      </c>
      <c r="AU180" s="239" t="s">
        <v>133</v>
      </c>
      <c r="AV180" s="14" t="s">
        <v>133</v>
      </c>
      <c r="AW180" s="14" t="s">
        <v>35</v>
      </c>
      <c r="AX180" s="14" t="s">
        <v>73</v>
      </c>
      <c r="AY180" s="239" t="s">
        <v>125</v>
      </c>
    </row>
    <row r="181" s="15" customFormat="1">
      <c r="A181" s="15"/>
      <c r="B181" s="240"/>
      <c r="C181" s="241"/>
      <c r="D181" s="220" t="s">
        <v>135</v>
      </c>
      <c r="E181" s="242" t="s">
        <v>19</v>
      </c>
      <c r="F181" s="243" t="s">
        <v>138</v>
      </c>
      <c r="G181" s="241"/>
      <c r="H181" s="244">
        <v>0.316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0" t="s">
        <v>135</v>
      </c>
      <c r="AU181" s="250" t="s">
        <v>133</v>
      </c>
      <c r="AV181" s="15" t="s">
        <v>132</v>
      </c>
      <c r="AW181" s="15" t="s">
        <v>35</v>
      </c>
      <c r="AX181" s="15" t="s">
        <v>73</v>
      </c>
      <c r="AY181" s="250" t="s">
        <v>125</v>
      </c>
    </row>
    <row r="182" s="14" customFormat="1">
      <c r="A182" s="14"/>
      <c r="B182" s="229"/>
      <c r="C182" s="230"/>
      <c r="D182" s="220" t="s">
        <v>135</v>
      </c>
      <c r="E182" s="231" t="s">
        <v>19</v>
      </c>
      <c r="F182" s="232" t="s">
        <v>270</v>
      </c>
      <c r="G182" s="230"/>
      <c r="H182" s="233">
        <v>0.34799999999999998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9" t="s">
        <v>135</v>
      </c>
      <c r="AU182" s="239" t="s">
        <v>133</v>
      </c>
      <c r="AV182" s="14" t="s">
        <v>133</v>
      </c>
      <c r="AW182" s="14" t="s">
        <v>35</v>
      </c>
      <c r="AX182" s="14" t="s">
        <v>81</v>
      </c>
      <c r="AY182" s="239" t="s">
        <v>125</v>
      </c>
    </row>
    <row r="183" s="2" customFormat="1" ht="16.5" customHeight="1">
      <c r="A183" s="39"/>
      <c r="B183" s="40"/>
      <c r="C183" s="205" t="s">
        <v>271</v>
      </c>
      <c r="D183" s="205" t="s">
        <v>128</v>
      </c>
      <c r="E183" s="206" t="s">
        <v>272</v>
      </c>
      <c r="F183" s="207" t="s">
        <v>273</v>
      </c>
      <c r="G183" s="208" t="s">
        <v>205</v>
      </c>
      <c r="H183" s="209">
        <v>400.512</v>
      </c>
      <c r="I183" s="210"/>
      <c r="J183" s="211">
        <f>ROUND(I183*H183,2)</f>
        <v>0</v>
      </c>
      <c r="K183" s="207" t="s">
        <v>144</v>
      </c>
      <c r="L183" s="45"/>
      <c r="M183" s="212" t="s">
        <v>19</v>
      </c>
      <c r="N183" s="213" t="s">
        <v>45</v>
      </c>
      <c r="O183" s="85"/>
      <c r="P183" s="214">
        <f>O183*H183</f>
        <v>0</v>
      </c>
      <c r="Q183" s="214">
        <v>5.0000000000000002E-05</v>
      </c>
      <c r="R183" s="214">
        <f>Q183*H183</f>
        <v>0.020025600000000001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176</v>
      </c>
      <c r="AT183" s="216" t="s">
        <v>128</v>
      </c>
      <c r="AU183" s="216" t="s">
        <v>133</v>
      </c>
      <c r="AY183" s="18" t="s">
        <v>125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133</v>
      </c>
      <c r="BK183" s="217">
        <f>ROUND(I183*H183,2)</f>
        <v>0</v>
      </c>
      <c r="BL183" s="18" t="s">
        <v>176</v>
      </c>
      <c r="BM183" s="216" t="s">
        <v>451</v>
      </c>
    </row>
    <row r="184" s="13" customFormat="1">
      <c r="A184" s="13"/>
      <c r="B184" s="218"/>
      <c r="C184" s="219"/>
      <c r="D184" s="220" t="s">
        <v>135</v>
      </c>
      <c r="E184" s="221" t="s">
        <v>19</v>
      </c>
      <c r="F184" s="222" t="s">
        <v>245</v>
      </c>
      <c r="G184" s="219"/>
      <c r="H184" s="221" t="s">
        <v>19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8" t="s">
        <v>135</v>
      </c>
      <c r="AU184" s="228" t="s">
        <v>133</v>
      </c>
      <c r="AV184" s="13" t="s">
        <v>81</v>
      </c>
      <c r="AW184" s="13" t="s">
        <v>35</v>
      </c>
      <c r="AX184" s="13" t="s">
        <v>73</v>
      </c>
      <c r="AY184" s="228" t="s">
        <v>125</v>
      </c>
    </row>
    <row r="185" s="14" customFormat="1">
      <c r="A185" s="14"/>
      <c r="B185" s="229"/>
      <c r="C185" s="230"/>
      <c r="D185" s="220" t="s">
        <v>135</v>
      </c>
      <c r="E185" s="231" t="s">
        <v>19</v>
      </c>
      <c r="F185" s="232" t="s">
        <v>275</v>
      </c>
      <c r="G185" s="230"/>
      <c r="H185" s="233">
        <v>400.512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9" t="s">
        <v>135</v>
      </c>
      <c r="AU185" s="239" t="s">
        <v>133</v>
      </c>
      <c r="AV185" s="14" t="s">
        <v>133</v>
      </c>
      <c r="AW185" s="14" t="s">
        <v>35</v>
      </c>
      <c r="AX185" s="14" t="s">
        <v>73</v>
      </c>
      <c r="AY185" s="239" t="s">
        <v>125</v>
      </c>
    </row>
    <row r="186" s="15" customFormat="1">
      <c r="A186" s="15"/>
      <c r="B186" s="240"/>
      <c r="C186" s="241"/>
      <c r="D186" s="220" t="s">
        <v>135</v>
      </c>
      <c r="E186" s="242" t="s">
        <v>19</v>
      </c>
      <c r="F186" s="243" t="s">
        <v>138</v>
      </c>
      <c r="G186" s="241"/>
      <c r="H186" s="244">
        <v>400.512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0" t="s">
        <v>135</v>
      </c>
      <c r="AU186" s="250" t="s">
        <v>133</v>
      </c>
      <c r="AV186" s="15" t="s">
        <v>132</v>
      </c>
      <c r="AW186" s="15" t="s">
        <v>35</v>
      </c>
      <c r="AX186" s="15" t="s">
        <v>81</v>
      </c>
      <c r="AY186" s="250" t="s">
        <v>125</v>
      </c>
    </row>
    <row r="187" s="2" customFormat="1" ht="16.5" customHeight="1">
      <c r="A187" s="39"/>
      <c r="B187" s="40"/>
      <c r="C187" s="251" t="s">
        <v>276</v>
      </c>
      <c r="D187" s="251" t="s">
        <v>216</v>
      </c>
      <c r="E187" s="252" t="s">
        <v>249</v>
      </c>
      <c r="F187" s="253" t="s">
        <v>250</v>
      </c>
      <c r="G187" s="254" t="s">
        <v>143</v>
      </c>
      <c r="H187" s="255">
        <v>0.441</v>
      </c>
      <c r="I187" s="256"/>
      <c r="J187" s="257">
        <f>ROUND(I187*H187,2)</f>
        <v>0</v>
      </c>
      <c r="K187" s="253" t="s">
        <v>144</v>
      </c>
      <c r="L187" s="258"/>
      <c r="M187" s="259" t="s">
        <v>19</v>
      </c>
      <c r="N187" s="260" t="s">
        <v>45</v>
      </c>
      <c r="O187" s="85"/>
      <c r="P187" s="214">
        <f>O187*H187</f>
        <v>0</v>
      </c>
      <c r="Q187" s="214">
        <v>1</v>
      </c>
      <c r="R187" s="214">
        <f>Q187*H187</f>
        <v>0.441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219</v>
      </c>
      <c r="AT187" s="216" t="s">
        <v>216</v>
      </c>
      <c r="AU187" s="216" t="s">
        <v>133</v>
      </c>
      <c r="AY187" s="18" t="s">
        <v>125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133</v>
      </c>
      <c r="BK187" s="217">
        <f>ROUND(I187*H187,2)</f>
        <v>0</v>
      </c>
      <c r="BL187" s="18" t="s">
        <v>176</v>
      </c>
      <c r="BM187" s="216" t="s">
        <v>452</v>
      </c>
    </row>
    <row r="188" s="14" customFormat="1">
      <c r="A188" s="14"/>
      <c r="B188" s="229"/>
      <c r="C188" s="230"/>
      <c r="D188" s="220" t="s">
        <v>135</v>
      </c>
      <c r="E188" s="231" t="s">
        <v>19</v>
      </c>
      <c r="F188" s="232" t="s">
        <v>278</v>
      </c>
      <c r="G188" s="230"/>
      <c r="H188" s="233">
        <v>0.40100000000000002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9" t="s">
        <v>135</v>
      </c>
      <c r="AU188" s="239" t="s">
        <v>133</v>
      </c>
      <c r="AV188" s="14" t="s">
        <v>133</v>
      </c>
      <c r="AW188" s="14" t="s">
        <v>35</v>
      </c>
      <c r="AX188" s="14" t="s">
        <v>73</v>
      </c>
      <c r="AY188" s="239" t="s">
        <v>125</v>
      </c>
    </row>
    <row r="189" s="15" customFormat="1">
      <c r="A189" s="15"/>
      <c r="B189" s="240"/>
      <c r="C189" s="241"/>
      <c r="D189" s="220" t="s">
        <v>135</v>
      </c>
      <c r="E189" s="242" t="s">
        <v>19</v>
      </c>
      <c r="F189" s="243" t="s">
        <v>138</v>
      </c>
      <c r="G189" s="241"/>
      <c r="H189" s="244">
        <v>0.40100000000000002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0" t="s">
        <v>135</v>
      </c>
      <c r="AU189" s="250" t="s">
        <v>133</v>
      </c>
      <c r="AV189" s="15" t="s">
        <v>132</v>
      </c>
      <c r="AW189" s="15" t="s">
        <v>35</v>
      </c>
      <c r="AX189" s="15" t="s">
        <v>73</v>
      </c>
      <c r="AY189" s="250" t="s">
        <v>125</v>
      </c>
    </row>
    <row r="190" s="14" customFormat="1">
      <c r="A190" s="14"/>
      <c r="B190" s="229"/>
      <c r="C190" s="230"/>
      <c r="D190" s="220" t="s">
        <v>135</v>
      </c>
      <c r="E190" s="231" t="s">
        <v>19</v>
      </c>
      <c r="F190" s="232" t="s">
        <v>279</v>
      </c>
      <c r="G190" s="230"/>
      <c r="H190" s="233">
        <v>0.441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9" t="s">
        <v>135</v>
      </c>
      <c r="AU190" s="239" t="s">
        <v>133</v>
      </c>
      <c r="AV190" s="14" t="s">
        <v>133</v>
      </c>
      <c r="AW190" s="14" t="s">
        <v>35</v>
      </c>
      <c r="AX190" s="14" t="s">
        <v>81</v>
      </c>
      <c r="AY190" s="239" t="s">
        <v>125</v>
      </c>
    </row>
    <row r="191" s="2" customFormat="1">
      <c r="A191" s="39"/>
      <c r="B191" s="40"/>
      <c r="C191" s="205" t="s">
        <v>280</v>
      </c>
      <c r="D191" s="205" t="s">
        <v>128</v>
      </c>
      <c r="E191" s="206" t="s">
        <v>281</v>
      </c>
      <c r="F191" s="207" t="s">
        <v>282</v>
      </c>
      <c r="G191" s="208" t="s">
        <v>143</v>
      </c>
      <c r="H191" s="209">
        <v>1.3009999999999999</v>
      </c>
      <c r="I191" s="210"/>
      <c r="J191" s="211">
        <f>ROUND(I191*H191,2)</f>
        <v>0</v>
      </c>
      <c r="K191" s="207" t="s">
        <v>144</v>
      </c>
      <c r="L191" s="45"/>
      <c r="M191" s="212" t="s">
        <v>19</v>
      </c>
      <c r="N191" s="213" t="s">
        <v>45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176</v>
      </c>
      <c r="AT191" s="216" t="s">
        <v>128</v>
      </c>
      <c r="AU191" s="216" t="s">
        <v>133</v>
      </c>
      <c r="AY191" s="18" t="s">
        <v>125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133</v>
      </c>
      <c r="BK191" s="217">
        <f>ROUND(I191*H191,2)</f>
        <v>0</v>
      </c>
      <c r="BL191" s="18" t="s">
        <v>176</v>
      </c>
      <c r="BM191" s="216" t="s">
        <v>453</v>
      </c>
    </row>
    <row r="192" s="12" customFormat="1" ht="22.8" customHeight="1">
      <c r="A192" s="12"/>
      <c r="B192" s="189"/>
      <c r="C192" s="190"/>
      <c r="D192" s="191" t="s">
        <v>72</v>
      </c>
      <c r="E192" s="203" t="s">
        <v>284</v>
      </c>
      <c r="F192" s="203" t="s">
        <v>285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SUM(P193:P245)</f>
        <v>0</v>
      </c>
      <c r="Q192" s="197"/>
      <c r="R192" s="198">
        <f>SUM(R193:R245)</f>
        <v>0.14629019999999998</v>
      </c>
      <c r="S192" s="197"/>
      <c r="T192" s="199">
        <f>SUM(T193:T245)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133</v>
      </c>
      <c r="AT192" s="201" t="s">
        <v>72</v>
      </c>
      <c r="AU192" s="201" t="s">
        <v>81</v>
      </c>
      <c r="AY192" s="200" t="s">
        <v>125</v>
      </c>
      <c r="BK192" s="202">
        <f>SUM(BK193:BK245)</f>
        <v>0</v>
      </c>
    </row>
    <row r="193" s="2" customFormat="1" ht="21.75" customHeight="1">
      <c r="A193" s="39"/>
      <c r="B193" s="40"/>
      <c r="C193" s="205" t="s">
        <v>286</v>
      </c>
      <c r="D193" s="205" t="s">
        <v>128</v>
      </c>
      <c r="E193" s="206" t="s">
        <v>287</v>
      </c>
      <c r="F193" s="207" t="s">
        <v>288</v>
      </c>
      <c r="G193" s="208" t="s">
        <v>175</v>
      </c>
      <c r="H193" s="209">
        <v>37.456000000000003</v>
      </c>
      <c r="I193" s="210"/>
      <c r="J193" s="211">
        <f>ROUND(I193*H193,2)</f>
        <v>0</v>
      </c>
      <c r="K193" s="207" t="s">
        <v>144</v>
      </c>
      <c r="L193" s="45"/>
      <c r="M193" s="212" t="s">
        <v>19</v>
      </c>
      <c r="N193" s="213" t="s">
        <v>45</v>
      </c>
      <c r="O193" s="85"/>
      <c r="P193" s="214">
        <f>O193*H193</f>
        <v>0</v>
      </c>
      <c r="Q193" s="214">
        <v>6.9999999999999994E-05</v>
      </c>
      <c r="R193" s="214">
        <f>Q193*H193</f>
        <v>0.0026219199999999998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176</v>
      </c>
      <c r="AT193" s="216" t="s">
        <v>128</v>
      </c>
      <c r="AU193" s="216" t="s">
        <v>133</v>
      </c>
      <c r="AY193" s="18" t="s">
        <v>125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133</v>
      </c>
      <c r="BK193" s="217">
        <f>ROUND(I193*H193,2)</f>
        <v>0</v>
      </c>
      <c r="BL193" s="18" t="s">
        <v>176</v>
      </c>
      <c r="BM193" s="216" t="s">
        <v>454</v>
      </c>
    </row>
    <row r="194" s="13" customFormat="1">
      <c r="A194" s="13"/>
      <c r="B194" s="218"/>
      <c r="C194" s="219"/>
      <c r="D194" s="220" t="s">
        <v>135</v>
      </c>
      <c r="E194" s="221" t="s">
        <v>19</v>
      </c>
      <c r="F194" s="222" t="s">
        <v>290</v>
      </c>
      <c r="G194" s="219"/>
      <c r="H194" s="221" t="s">
        <v>19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8" t="s">
        <v>135</v>
      </c>
      <c r="AU194" s="228" t="s">
        <v>133</v>
      </c>
      <c r="AV194" s="13" t="s">
        <v>81</v>
      </c>
      <c r="AW194" s="13" t="s">
        <v>35</v>
      </c>
      <c r="AX194" s="13" t="s">
        <v>73</v>
      </c>
      <c r="AY194" s="228" t="s">
        <v>125</v>
      </c>
    </row>
    <row r="195" s="14" customFormat="1">
      <c r="A195" s="14"/>
      <c r="B195" s="229"/>
      <c r="C195" s="230"/>
      <c r="D195" s="220" t="s">
        <v>135</v>
      </c>
      <c r="E195" s="231" t="s">
        <v>19</v>
      </c>
      <c r="F195" s="232" t="s">
        <v>291</v>
      </c>
      <c r="G195" s="230"/>
      <c r="H195" s="233">
        <v>37.456000000000003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9" t="s">
        <v>135</v>
      </c>
      <c r="AU195" s="239" t="s">
        <v>133</v>
      </c>
      <c r="AV195" s="14" t="s">
        <v>133</v>
      </c>
      <c r="AW195" s="14" t="s">
        <v>35</v>
      </c>
      <c r="AX195" s="14" t="s">
        <v>73</v>
      </c>
      <c r="AY195" s="239" t="s">
        <v>125</v>
      </c>
    </row>
    <row r="196" s="15" customFormat="1">
      <c r="A196" s="15"/>
      <c r="B196" s="240"/>
      <c r="C196" s="241"/>
      <c r="D196" s="220" t="s">
        <v>135</v>
      </c>
      <c r="E196" s="242" t="s">
        <v>19</v>
      </c>
      <c r="F196" s="243" t="s">
        <v>138</v>
      </c>
      <c r="G196" s="241"/>
      <c r="H196" s="244">
        <v>37.456000000000003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0" t="s">
        <v>135</v>
      </c>
      <c r="AU196" s="250" t="s">
        <v>133</v>
      </c>
      <c r="AV196" s="15" t="s">
        <v>132</v>
      </c>
      <c r="AW196" s="15" t="s">
        <v>35</v>
      </c>
      <c r="AX196" s="15" t="s">
        <v>81</v>
      </c>
      <c r="AY196" s="250" t="s">
        <v>125</v>
      </c>
    </row>
    <row r="197" s="2" customFormat="1" ht="16.5" customHeight="1">
      <c r="A197" s="39"/>
      <c r="B197" s="40"/>
      <c r="C197" s="205" t="s">
        <v>292</v>
      </c>
      <c r="D197" s="205" t="s">
        <v>128</v>
      </c>
      <c r="E197" s="206" t="s">
        <v>293</v>
      </c>
      <c r="F197" s="207" t="s">
        <v>294</v>
      </c>
      <c r="G197" s="208" t="s">
        <v>175</v>
      </c>
      <c r="H197" s="209">
        <v>214.97</v>
      </c>
      <c r="I197" s="210"/>
      <c r="J197" s="211">
        <f>ROUND(I197*H197,2)</f>
        <v>0</v>
      </c>
      <c r="K197" s="207" t="s">
        <v>144</v>
      </c>
      <c r="L197" s="45"/>
      <c r="M197" s="212" t="s">
        <v>19</v>
      </c>
      <c r="N197" s="213" t="s">
        <v>45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176</v>
      </c>
      <c r="AT197" s="216" t="s">
        <v>128</v>
      </c>
      <c r="AU197" s="216" t="s">
        <v>133</v>
      </c>
      <c r="AY197" s="18" t="s">
        <v>125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133</v>
      </c>
      <c r="BK197" s="217">
        <f>ROUND(I197*H197,2)</f>
        <v>0</v>
      </c>
      <c r="BL197" s="18" t="s">
        <v>176</v>
      </c>
      <c r="BM197" s="216" t="s">
        <v>455</v>
      </c>
    </row>
    <row r="198" s="13" customFormat="1">
      <c r="A198" s="13"/>
      <c r="B198" s="218"/>
      <c r="C198" s="219"/>
      <c r="D198" s="220" t="s">
        <v>135</v>
      </c>
      <c r="E198" s="221" t="s">
        <v>19</v>
      </c>
      <c r="F198" s="222" t="s">
        <v>296</v>
      </c>
      <c r="G198" s="219"/>
      <c r="H198" s="221" t="s">
        <v>19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8" t="s">
        <v>135</v>
      </c>
      <c r="AU198" s="228" t="s">
        <v>133</v>
      </c>
      <c r="AV198" s="13" t="s">
        <v>81</v>
      </c>
      <c r="AW198" s="13" t="s">
        <v>35</v>
      </c>
      <c r="AX198" s="13" t="s">
        <v>73</v>
      </c>
      <c r="AY198" s="228" t="s">
        <v>125</v>
      </c>
    </row>
    <row r="199" s="14" customFormat="1">
      <c r="A199" s="14"/>
      <c r="B199" s="229"/>
      <c r="C199" s="230"/>
      <c r="D199" s="220" t="s">
        <v>135</v>
      </c>
      <c r="E199" s="231" t="s">
        <v>19</v>
      </c>
      <c r="F199" s="232" t="s">
        <v>297</v>
      </c>
      <c r="G199" s="230"/>
      <c r="H199" s="233">
        <v>131.40000000000001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9" t="s">
        <v>135</v>
      </c>
      <c r="AU199" s="239" t="s">
        <v>133</v>
      </c>
      <c r="AV199" s="14" t="s">
        <v>133</v>
      </c>
      <c r="AW199" s="14" t="s">
        <v>35</v>
      </c>
      <c r="AX199" s="14" t="s">
        <v>73</v>
      </c>
      <c r="AY199" s="239" t="s">
        <v>125</v>
      </c>
    </row>
    <row r="200" s="13" customFormat="1">
      <c r="A200" s="13"/>
      <c r="B200" s="218"/>
      <c r="C200" s="219"/>
      <c r="D200" s="220" t="s">
        <v>135</v>
      </c>
      <c r="E200" s="221" t="s">
        <v>19</v>
      </c>
      <c r="F200" s="222" t="s">
        <v>298</v>
      </c>
      <c r="G200" s="219"/>
      <c r="H200" s="221" t="s">
        <v>19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8" t="s">
        <v>135</v>
      </c>
      <c r="AU200" s="228" t="s">
        <v>133</v>
      </c>
      <c r="AV200" s="13" t="s">
        <v>81</v>
      </c>
      <c r="AW200" s="13" t="s">
        <v>35</v>
      </c>
      <c r="AX200" s="13" t="s">
        <v>73</v>
      </c>
      <c r="AY200" s="228" t="s">
        <v>125</v>
      </c>
    </row>
    <row r="201" s="14" customFormat="1">
      <c r="A201" s="14"/>
      <c r="B201" s="229"/>
      <c r="C201" s="230"/>
      <c r="D201" s="220" t="s">
        <v>135</v>
      </c>
      <c r="E201" s="231" t="s">
        <v>19</v>
      </c>
      <c r="F201" s="232" t="s">
        <v>299</v>
      </c>
      <c r="G201" s="230"/>
      <c r="H201" s="233">
        <v>4.2999999999999998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39" t="s">
        <v>135</v>
      </c>
      <c r="AU201" s="239" t="s">
        <v>133</v>
      </c>
      <c r="AV201" s="14" t="s">
        <v>133</v>
      </c>
      <c r="AW201" s="14" t="s">
        <v>35</v>
      </c>
      <c r="AX201" s="14" t="s">
        <v>73</v>
      </c>
      <c r="AY201" s="239" t="s">
        <v>125</v>
      </c>
    </row>
    <row r="202" s="13" customFormat="1">
      <c r="A202" s="13"/>
      <c r="B202" s="218"/>
      <c r="C202" s="219"/>
      <c r="D202" s="220" t="s">
        <v>135</v>
      </c>
      <c r="E202" s="221" t="s">
        <v>19</v>
      </c>
      <c r="F202" s="222" t="s">
        <v>290</v>
      </c>
      <c r="G202" s="219"/>
      <c r="H202" s="221" t="s">
        <v>19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8" t="s">
        <v>135</v>
      </c>
      <c r="AU202" s="228" t="s">
        <v>133</v>
      </c>
      <c r="AV202" s="13" t="s">
        <v>81</v>
      </c>
      <c r="AW202" s="13" t="s">
        <v>35</v>
      </c>
      <c r="AX202" s="13" t="s">
        <v>73</v>
      </c>
      <c r="AY202" s="228" t="s">
        <v>125</v>
      </c>
    </row>
    <row r="203" s="14" customFormat="1">
      <c r="A203" s="14"/>
      <c r="B203" s="229"/>
      <c r="C203" s="230"/>
      <c r="D203" s="220" t="s">
        <v>135</v>
      </c>
      <c r="E203" s="231" t="s">
        <v>19</v>
      </c>
      <c r="F203" s="232" t="s">
        <v>291</v>
      </c>
      <c r="G203" s="230"/>
      <c r="H203" s="233">
        <v>37.456000000000003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9" t="s">
        <v>135</v>
      </c>
      <c r="AU203" s="239" t="s">
        <v>133</v>
      </c>
      <c r="AV203" s="14" t="s">
        <v>133</v>
      </c>
      <c r="AW203" s="14" t="s">
        <v>35</v>
      </c>
      <c r="AX203" s="14" t="s">
        <v>73</v>
      </c>
      <c r="AY203" s="239" t="s">
        <v>125</v>
      </c>
    </row>
    <row r="204" s="13" customFormat="1">
      <c r="A204" s="13"/>
      <c r="B204" s="218"/>
      <c r="C204" s="219"/>
      <c r="D204" s="220" t="s">
        <v>135</v>
      </c>
      <c r="E204" s="221" t="s">
        <v>19</v>
      </c>
      <c r="F204" s="222" t="s">
        <v>300</v>
      </c>
      <c r="G204" s="219"/>
      <c r="H204" s="221" t="s">
        <v>19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8" t="s">
        <v>135</v>
      </c>
      <c r="AU204" s="228" t="s">
        <v>133</v>
      </c>
      <c r="AV204" s="13" t="s">
        <v>81</v>
      </c>
      <c r="AW204" s="13" t="s">
        <v>35</v>
      </c>
      <c r="AX204" s="13" t="s">
        <v>73</v>
      </c>
      <c r="AY204" s="228" t="s">
        <v>125</v>
      </c>
    </row>
    <row r="205" s="14" customFormat="1">
      <c r="A205" s="14"/>
      <c r="B205" s="229"/>
      <c r="C205" s="230"/>
      <c r="D205" s="220" t="s">
        <v>135</v>
      </c>
      <c r="E205" s="231" t="s">
        <v>19</v>
      </c>
      <c r="F205" s="232" t="s">
        <v>301</v>
      </c>
      <c r="G205" s="230"/>
      <c r="H205" s="233">
        <v>41.814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9" t="s">
        <v>135</v>
      </c>
      <c r="AU205" s="239" t="s">
        <v>133</v>
      </c>
      <c r="AV205" s="14" t="s">
        <v>133</v>
      </c>
      <c r="AW205" s="14" t="s">
        <v>35</v>
      </c>
      <c r="AX205" s="14" t="s">
        <v>73</v>
      </c>
      <c r="AY205" s="239" t="s">
        <v>125</v>
      </c>
    </row>
    <row r="206" s="15" customFormat="1">
      <c r="A206" s="15"/>
      <c r="B206" s="240"/>
      <c r="C206" s="241"/>
      <c r="D206" s="220" t="s">
        <v>135</v>
      </c>
      <c r="E206" s="242" t="s">
        <v>19</v>
      </c>
      <c r="F206" s="243" t="s">
        <v>138</v>
      </c>
      <c r="G206" s="241"/>
      <c r="H206" s="244">
        <v>214.97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0" t="s">
        <v>135</v>
      </c>
      <c r="AU206" s="250" t="s">
        <v>133</v>
      </c>
      <c r="AV206" s="15" t="s">
        <v>132</v>
      </c>
      <c r="AW206" s="15" t="s">
        <v>35</v>
      </c>
      <c r="AX206" s="15" t="s">
        <v>81</v>
      </c>
      <c r="AY206" s="250" t="s">
        <v>125</v>
      </c>
    </row>
    <row r="207" s="2" customFormat="1" ht="16.5" customHeight="1">
      <c r="A207" s="39"/>
      <c r="B207" s="40"/>
      <c r="C207" s="205" t="s">
        <v>302</v>
      </c>
      <c r="D207" s="205" t="s">
        <v>128</v>
      </c>
      <c r="E207" s="206" t="s">
        <v>303</v>
      </c>
      <c r="F207" s="207" t="s">
        <v>304</v>
      </c>
      <c r="G207" s="208" t="s">
        <v>175</v>
      </c>
      <c r="H207" s="209">
        <v>214.97</v>
      </c>
      <c r="I207" s="210"/>
      <c r="J207" s="211">
        <f>ROUND(I207*H207,2)</f>
        <v>0</v>
      </c>
      <c r="K207" s="207" t="s">
        <v>144</v>
      </c>
      <c r="L207" s="45"/>
      <c r="M207" s="212" t="s">
        <v>19</v>
      </c>
      <c r="N207" s="213" t="s">
        <v>45</v>
      </c>
      <c r="O207" s="85"/>
      <c r="P207" s="214">
        <f>O207*H207</f>
        <v>0</v>
      </c>
      <c r="Q207" s="214">
        <v>0.00013999999999999999</v>
      </c>
      <c r="R207" s="214">
        <f>Q207*H207</f>
        <v>0.030095799999999995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176</v>
      </c>
      <c r="AT207" s="216" t="s">
        <v>128</v>
      </c>
      <c r="AU207" s="216" t="s">
        <v>133</v>
      </c>
      <c r="AY207" s="18" t="s">
        <v>125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133</v>
      </c>
      <c r="BK207" s="217">
        <f>ROUND(I207*H207,2)</f>
        <v>0</v>
      </c>
      <c r="BL207" s="18" t="s">
        <v>176</v>
      </c>
      <c r="BM207" s="216" t="s">
        <v>456</v>
      </c>
    </row>
    <row r="208" s="13" customFormat="1">
      <c r="A208" s="13"/>
      <c r="B208" s="218"/>
      <c r="C208" s="219"/>
      <c r="D208" s="220" t="s">
        <v>135</v>
      </c>
      <c r="E208" s="221" t="s">
        <v>19</v>
      </c>
      <c r="F208" s="222" t="s">
        <v>296</v>
      </c>
      <c r="G208" s="219"/>
      <c r="H208" s="221" t="s">
        <v>19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8" t="s">
        <v>135</v>
      </c>
      <c r="AU208" s="228" t="s">
        <v>133</v>
      </c>
      <c r="AV208" s="13" t="s">
        <v>81</v>
      </c>
      <c r="AW208" s="13" t="s">
        <v>35</v>
      </c>
      <c r="AX208" s="13" t="s">
        <v>73</v>
      </c>
      <c r="AY208" s="228" t="s">
        <v>125</v>
      </c>
    </row>
    <row r="209" s="14" customFormat="1">
      <c r="A209" s="14"/>
      <c r="B209" s="229"/>
      <c r="C209" s="230"/>
      <c r="D209" s="220" t="s">
        <v>135</v>
      </c>
      <c r="E209" s="231" t="s">
        <v>19</v>
      </c>
      <c r="F209" s="232" t="s">
        <v>297</v>
      </c>
      <c r="G209" s="230"/>
      <c r="H209" s="233">
        <v>131.40000000000001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9" t="s">
        <v>135</v>
      </c>
      <c r="AU209" s="239" t="s">
        <v>133</v>
      </c>
      <c r="AV209" s="14" t="s">
        <v>133</v>
      </c>
      <c r="AW209" s="14" t="s">
        <v>35</v>
      </c>
      <c r="AX209" s="14" t="s">
        <v>73</v>
      </c>
      <c r="AY209" s="239" t="s">
        <v>125</v>
      </c>
    </row>
    <row r="210" s="13" customFormat="1">
      <c r="A210" s="13"/>
      <c r="B210" s="218"/>
      <c r="C210" s="219"/>
      <c r="D210" s="220" t="s">
        <v>135</v>
      </c>
      <c r="E210" s="221" t="s">
        <v>19</v>
      </c>
      <c r="F210" s="222" t="s">
        <v>298</v>
      </c>
      <c r="G210" s="219"/>
      <c r="H210" s="221" t="s">
        <v>19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8" t="s">
        <v>135</v>
      </c>
      <c r="AU210" s="228" t="s">
        <v>133</v>
      </c>
      <c r="AV210" s="13" t="s">
        <v>81</v>
      </c>
      <c r="AW210" s="13" t="s">
        <v>35</v>
      </c>
      <c r="AX210" s="13" t="s">
        <v>73</v>
      </c>
      <c r="AY210" s="228" t="s">
        <v>125</v>
      </c>
    </row>
    <row r="211" s="14" customFormat="1">
      <c r="A211" s="14"/>
      <c r="B211" s="229"/>
      <c r="C211" s="230"/>
      <c r="D211" s="220" t="s">
        <v>135</v>
      </c>
      <c r="E211" s="231" t="s">
        <v>19</v>
      </c>
      <c r="F211" s="232" t="s">
        <v>299</v>
      </c>
      <c r="G211" s="230"/>
      <c r="H211" s="233">
        <v>4.2999999999999998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9" t="s">
        <v>135</v>
      </c>
      <c r="AU211" s="239" t="s">
        <v>133</v>
      </c>
      <c r="AV211" s="14" t="s">
        <v>133</v>
      </c>
      <c r="AW211" s="14" t="s">
        <v>35</v>
      </c>
      <c r="AX211" s="14" t="s">
        <v>73</v>
      </c>
      <c r="AY211" s="239" t="s">
        <v>125</v>
      </c>
    </row>
    <row r="212" s="13" customFormat="1">
      <c r="A212" s="13"/>
      <c r="B212" s="218"/>
      <c r="C212" s="219"/>
      <c r="D212" s="220" t="s">
        <v>135</v>
      </c>
      <c r="E212" s="221" t="s">
        <v>19</v>
      </c>
      <c r="F212" s="222" t="s">
        <v>290</v>
      </c>
      <c r="G212" s="219"/>
      <c r="H212" s="221" t="s">
        <v>19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8" t="s">
        <v>135</v>
      </c>
      <c r="AU212" s="228" t="s">
        <v>133</v>
      </c>
      <c r="AV212" s="13" t="s">
        <v>81</v>
      </c>
      <c r="AW212" s="13" t="s">
        <v>35</v>
      </c>
      <c r="AX212" s="13" t="s">
        <v>73</v>
      </c>
      <c r="AY212" s="228" t="s">
        <v>125</v>
      </c>
    </row>
    <row r="213" s="14" customFormat="1">
      <c r="A213" s="14"/>
      <c r="B213" s="229"/>
      <c r="C213" s="230"/>
      <c r="D213" s="220" t="s">
        <v>135</v>
      </c>
      <c r="E213" s="231" t="s">
        <v>19</v>
      </c>
      <c r="F213" s="232" t="s">
        <v>291</v>
      </c>
      <c r="G213" s="230"/>
      <c r="H213" s="233">
        <v>37.456000000000003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9" t="s">
        <v>135</v>
      </c>
      <c r="AU213" s="239" t="s">
        <v>133</v>
      </c>
      <c r="AV213" s="14" t="s">
        <v>133</v>
      </c>
      <c r="AW213" s="14" t="s">
        <v>35</v>
      </c>
      <c r="AX213" s="14" t="s">
        <v>73</v>
      </c>
      <c r="AY213" s="239" t="s">
        <v>125</v>
      </c>
    </row>
    <row r="214" s="13" customFormat="1">
      <c r="A214" s="13"/>
      <c r="B214" s="218"/>
      <c r="C214" s="219"/>
      <c r="D214" s="220" t="s">
        <v>135</v>
      </c>
      <c r="E214" s="221" t="s">
        <v>19</v>
      </c>
      <c r="F214" s="222" t="s">
        <v>300</v>
      </c>
      <c r="G214" s="219"/>
      <c r="H214" s="221" t="s">
        <v>19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8" t="s">
        <v>135</v>
      </c>
      <c r="AU214" s="228" t="s">
        <v>133</v>
      </c>
      <c r="AV214" s="13" t="s">
        <v>81</v>
      </c>
      <c r="AW214" s="13" t="s">
        <v>35</v>
      </c>
      <c r="AX214" s="13" t="s">
        <v>73</v>
      </c>
      <c r="AY214" s="228" t="s">
        <v>125</v>
      </c>
    </row>
    <row r="215" s="14" customFormat="1">
      <c r="A215" s="14"/>
      <c r="B215" s="229"/>
      <c r="C215" s="230"/>
      <c r="D215" s="220" t="s">
        <v>135</v>
      </c>
      <c r="E215" s="231" t="s">
        <v>19</v>
      </c>
      <c r="F215" s="232" t="s">
        <v>301</v>
      </c>
      <c r="G215" s="230"/>
      <c r="H215" s="233">
        <v>41.814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9" t="s">
        <v>135</v>
      </c>
      <c r="AU215" s="239" t="s">
        <v>133</v>
      </c>
      <c r="AV215" s="14" t="s">
        <v>133</v>
      </c>
      <c r="AW215" s="14" t="s">
        <v>35</v>
      </c>
      <c r="AX215" s="14" t="s">
        <v>73</v>
      </c>
      <c r="AY215" s="239" t="s">
        <v>125</v>
      </c>
    </row>
    <row r="216" s="15" customFormat="1">
      <c r="A216" s="15"/>
      <c r="B216" s="240"/>
      <c r="C216" s="241"/>
      <c r="D216" s="220" t="s">
        <v>135</v>
      </c>
      <c r="E216" s="242" t="s">
        <v>19</v>
      </c>
      <c r="F216" s="243" t="s">
        <v>138</v>
      </c>
      <c r="G216" s="241"/>
      <c r="H216" s="244">
        <v>214.97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0" t="s">
        <v>135</v>
      </c>
      <c r="AU216" s="250" t="s">
        <v>133</v>
      </c>
      <c r="AV216" s="15" t="s">
        <v>132</v>
      </c>
      <c r="AW216" s="15" t="s">
        <v>35</v>
      </c>
      <c r="AX216" s="15" t="s">
        <v>81</v>
      </c>
      <c r="AY216" s="250" t="s">
        <v>125</v>
      </c>
    </row>
    <row r="217" s="2" customFormat="1" ht="16.5" customHeight="1">
      <c r="A217" s="39"/>
      <c r="B217" s="40"/>
      <c r="C217" s="205" t="s">
        <v>306</v>
      </c>
      <c r="D217" s="205" t="s">
        <v>128</v>
      </c>
      <c r="E217" s="206" t="s">
        <v>307</v>
      </c>
      <c r="F217" s="207" t="s">
        <v>308</v>
      </c>
      <c r="G217" s="208" t="s">
        <v>175</v>
      </c>
      <c r="H217" s="209">
        <v>214.97</v>
      </c>
      <c r="I217" s="210"/>
      <c r="J217" s="211">
        <f>ROUND(I217*H217,2)</f>
        <v>0</v>
      </c>
      <c r="K217" s="207" t="s">
        <v>144</v>
      </c>
      <c r="L217" s="45"/>
      <c r="M217" s="212" t="s">
        <v>19</v>
      </c>
      <c r="N217" s="213" t="s">
        <v>45</v>
      </c>
      <c r="O217" s="85"/>
      <c r="P217" s="214">
        <f>O217*H217</f>
        <v>0</v>
      </c>
      <c r="Q217" s="214">
        <v>0.00012</v>
      </c>
      <c r="R217" s="214">
        <f>Q217*H217</f>
        <v>0.025796400000000001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176</v>
      </c>
      <c r="AT217" s="216" t="s">
        <v>128</v>
      </c>
      <c r="AU217" s="216" t="s">
        <v>133</v>
      </c>
      <c r="AY217" s="18" t="s">
        <v>125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133</v>
      </c>
      <c r="BK217" s="217">
        <f>ROUND(I217*H217,2)</f>
        <v>0</v>
      </c>
      <c r="BL217" s="18" t="s">
        <v>176</v>
      </c>
      <c r="BM217" s="216" t="s">
        <v>457</v>
      </c>
    </row>
    <row r="218" s="13" customFormat="1">
      <c r="A218" s="13"/>
      <c r="B218" s="218"/>
      <c r="C218" s="219"/>
      <c r="D218" s="220" t="s">
        <v>135</v>
      </c>
      <c r="E218" s="221" t="s">
        <v>19</v>
      </c>
      <c r="F218" s="222" t="s">
        <v>296</v>
      </c>
      <c r="G218" s="219"/>
      <c r="H218" s="221" t="s">
        <v>19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8" t="s">
        <v>135</v>
      </c>
      <c r="AU218" s="228" t="s">
        <v>133</v>
      </c>
      <c r="AV218" s="13" t="s">
        <v>81</v>
      </c>
      <c r="AW218" s="13" t="s">
        <v>35</v>
      </c>
      <c r="AX218" s="13" t="s">
        <v>73</v>
      </c>
      <c r="AY218" s="228" t="s">
        <v>125</v>
      </c>
    </row>
    <row r="219" s="14" customFormat="1">
      <c r="A219" s="14"/>
      <c r="B219" s="229"/>
      <c r="C219" s="230"/>
      <c r="D219" s="220" t="s">
        <v>135</v>
      </c>
      <c r="E219" s="231" t="s">
        <v>19</v>
      </c>
      <c r="F219" s="232" t="s">
        <v>297</v>
      </c>
      <c r="G219" s="230"/>
      <c r="H219" s="233">
        <v>131.40000000000001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9" t="s">
        <v>135</v>
      </c>
      <c r="AU219" s="239" t="s">
        <v>133</v>
      </c>
      <c r="AV219" s="14" t="s">
        <v>133</v>
      </c>
      <c r="AW219" s="14" t="s">
        <v>35</v>
      </c>
      <c r="AX219" s="14" t="s">
        <v>73</v>
      </c>
      <c r="AY219" s="239" t="s">
        <v>125</v>
      </c>
    </row>
    <row r="220" s="13" customFormat="1">
      <c r="A220" s="13"/>
      <c r="B220" s="218"/>
      <c r="C220" s="219"/>
      <c r="D220" s="220" t="s">
        <v>135</v>
      </c>
      <c r="E220" s="221" t="s">
        <v>19</v>
      </c>
      <c r="F220" s="222" t="s">
        <v>298</v>
      </c>
      <c r="G220" s="219"/>
      <c r="H220" s="221" t="s">
        <v>19</v>
      </c>
      <c r="I220" s="223"/>
      <c r="J220" s="219"/>
      <c r="K220" s="219"/>
      <c r="L220" s="224"/>
      <c r="M220" s="225"/>
      <c r="N220" s="226"/>
      <c r="O220" s="226"/>
      <c r="P220" s="226"/>
      <c r="Q220" s="226"/>
      <c r="R220" s="226"/>
      <c r="S220" s="226"/>
      <c r="T220" s="22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8" t="s">
        <v>135</v>
      </c>
      <c r="AU220" s="228" t="s">
        <v>133</v>
      </c>
      <c r="AV220" s="13" t="s">
        <v>81</v>
      </c>
      <c r="AW220" s="13" t="s">
        <v>35</v>
      </c>
      <c r="AX220" s="13" t="s">
        <v>73</v>
      </c>
      <c r="AY220" s="228" t="s">
        <v>125</v>
      </c>
    </row>
    <row r="221" s="14" customFormat="1">
      <c r="A221" s="14"/>
      <c r="B221" s="229"/>
      <c r="C221" s="230"/>
      <c r="D221" s="220" t="s">
        <v>135</v>
      </c>
      <c r="E221" s="231" t="s">
        <v>19</v>
      </c>
      <c r="F221" s="232" t="s">
        <v>299</v>
      </c>
      <c r="G221" s="230"/>
      <c r="H221" s="233">
        <v>4.2999999999999998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9" t="s">
        <v>135</v>
      </c>
      <c r="AU221" s="239" t="s">
        <v>133</v>
      </c>
      <c r="AV221" s="14" t="s">
        <v>133</v>
      </c>
      <c r="AW221" s="14" t="s">
        <v>35</v>
      </c>
      <c r="AX221" s="14" t="s">
        <v>73</v>
      </c>
      <c r="AY221" s="239" t="s">
        <v>125</v>
      </c>
    </row>
    <row r="222" s="13" customFormat="1">
      <c r="A222" s="13"/>
      <c r="B222" s="218"/>
      <c r="C222" s="219"/>
      <c r="D222" s="220" t="s">
        <v>135</v>
      </c>
      <c r="E222" s="221" t="s">
        <v>19</v>
      </c>
      <c r="F222" s="222" t="s">
        <v>290</v>
      </c>
      <c r="G222" s="219"/>
      <c r="H222" s="221" t="s">
        <v>19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8" t="s">
        <v>135</v>
      </c>
      <c r="AU222" s="228" t="s">
        <v>133</v>
      </c>
      <c r="AV222" s="13" t="s">
        <v>81</v>
      </c>
      <c r="AW222" s="13" t="s">
        <v>35</v>
      </c>
      <c r="AX222" s="13" t="s">
        <v>73</v>
      </c>
      <c r="AY222" s="228" t="s">
        <v>125</v>
      </c>
    </row>
    <row r="223" s="14" customFormat="1">
      <c r="A223" s="14"/>
      <c r="B223" s="229"/>
      <c r="C223" s="230"/>
      <c r="D223" s="220" t="s">
        <v>135</v>
      </c>
      <c r="E223" s="231" t="s">
        <v>19</v>
      </c>
      <c r="F223" s="232" t="s">
        <v>291</v>
      </c>
      <c r="G223" s="230"/>
      <c r="H223" s="233">
        <v>37.456000000000003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9" t="s">
        <v>135</v>
      </c>
      <c r="AU223" s="239" t="s">
        <v>133</v>
      </c>
      <c r="AV223" s="14" t="s">
        <v>133</v>
      </c>
      <c r="AW223" s="14" t="s">
        <v>35</v>
      </c>
      <c r="AX223" s="14" t="s">
        <v>73</v>
      </c>
      <c r="AY223" s="239" t="s">
        <v>125</v>
      </c>
    </row>
    <row r="224" s="13" customFormat="1">
      <c r="A224" s="13"/>
      <c r="B224" s="218"/>
      <c r="C224" s="219"/>
      <c r="D224" s="220" t="s">
        <v>135</v>
      </c>
      <c r="E224" s="221" t="s">
        <v>19</v>
      </c>
      <c r="F224" s="222" t="s">
        <v>300</v>
      </c>
      <c r="G224" s="219"/>
      <c r="H224" s="221" t="s">
        <v>19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8" t="s">
        <v>135</v>
      </c>
      <c r="AU224" s="228" t="s">
        <v>133</v>
      </c>
      <c r="AV224" s="13" t="s">
        <v>81</v>
      </c>
      <c r="AW224" s="13" t="s">
        <v>35</v>
      </c>
      <c r="AX224" s="13" t="s">
        <v>73</v>
      </c>
      <c r="AY224" s="228" t="s">
        <v>125</v>
      </c>
    </row>
    <row r="225" s="14" customFormat="1">
      <c r="A225" s="14"/>
      <c r="B225" s="229"/>
      <c r="C225" s="230"/>
      <c r="D225" s="220" t="s">
        <v>135</v>
      </c>
      <c r="E225" s="231" t="s">
        <v>19</v>
      </c>
      <c r="F225" s="232" t="s">
        <v>301</v>
      </c>
      <c r="G225" s="230"/>
      <c r="H225" s="233">
        <v>41.814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9" t="s">
        <v>135</v>
      </c>
      <c r="AU225" s="239" t="s">
        <v>133</v>
      </c>
      <c r="AV225" s="14" t="s">
        <v>133</v>
      </c>
      <c r="AW225" s="14" t="s">
        <v>35</v>
      </c>
      <c r="AX225" s="14" t="s">
        <v>73</v>
      </c>
      <c r="AY225" s="239" t="s">
        <v>125</v>
      </c>
    </row>
    <row r="226" s="15" customFormat="1">
      <c r="A226" s="15"/>
      <c r="B226" s="240"/>
      <c r="C226" s="241"/>
      <c r="D226" s="220" t="s">
        <v>135</v>
      </c>
      <c r="E226" s="242" t="s">
        <v>19</v>
      </c>
      <c r="F226" s="243" t="s">
        <v>138</v>
      </c>
      <c r="G226" s="241"/>
      <c r="H226" s="244">
        <v>214.97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0" t="s">
        <v>135</v>
      </c>
      <c r="AU226" s="250" t="s">
        <v>133</v>
      </c>
      <c r="AV226" s="15" t="s">
        <v>132</v>
      </c>
      <c r="AW226" s="15" t="s">
        <v>35</v>
      </c>
      <c r="AX226" s="15" t="s">
        <v>81</v>
      </c>
      <c r="AY226" s="250" t="s">
        <v>125</v>
      </c>
    </row>
    <row r="227" s="2" customFormat="1" ht="16.5" customHeight="1">
      <c r="A227" s="39"/>
      <c r="B227" s="40"/>
      <c r="C227" s="205" t="s">
        <v>310</v>
      </c>
      <c r="D227" s="205" t="s">
        <v>128</v>
      </c>
      <c r="E227" s="206" t="s">
        <v>311</v>
      </c>
      <c r="F227" s="207" t="s">
        <v>312</v>
      </c>
      <c r="G227" s="208" t="s">
        <v>175</v>
      </c>
      <c r="H227" s="209">
        <v>214.97</v>
      </c>
      <c r="I227" s="210"/>
      <c r="J227" s="211">
        <f>ROUND(I227*H227,2)</f>
        <v>0</v>
      </c>
      <c r="K227" s="207" t="s">
        <v>144</v>
      </c>
      <c r="L227" s="45"/>
      <c r="M227" s="212" t="s">
        <v>19</v>
      </c>
      <c r="N227" s="213" t="s">
        <v>45</v>
      </c>
      <c r="O227" s="85"/>
      <c r="P227" s="214">
        <f>O227*H227</f>
        <v>0</v>
      </c>
      <c r="Q227" s="214">
        <v>0.00012</v>
      </c>
      <c r="R227" s="214">
        <f>Q227*H227</f>
        <v>0.025796400000000001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176</v>
      </c>
      <c r="AT227" s="216" t="s">
        <v>128</v>
      </c>
      <c r="AU227" s="216" t="s">
        <v>133</v>
      </c>
      <c r="AY227" s="18" t="s">
        <v>125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133</v>
      </c>
      <c r="BK227" s="217">
        <f>ROUND(I227*H227,2)</f>
        <v>0</v>
      </c>
      <c r="BL227" s="18" t="s">
        <v>176</v>
      </c>
      <c r="BM227" s="216" t="s">
        <v>458</v>
      </c>
    </row>
    <row r="228" s="13" customFormat="1">
      <c r="A228" s="13"/>
      <c r="B228" s="218"/>
      <c r="C228" s="219"/>
      <c r="D228" s="220" t="s">
        <v>135</v>
      </c>
      <c r="E228" s="221" t="s">
        <v>19</v>
      </c>
      <c r="F228" s="222" t="s">
        <v>296</v>
      </c>
      <c r="G228" s="219"/>
      <c r="H228" s="221" t="s">
        <v>19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8" t="s">
        <v>135</v>
      </c>
      <c r="AU228" s="228" t="s">
        <v>133</v>
      </c>
      <c r="AV228" s="13" t="s">
        <v>81</v>
      </c>
      <c r="AW228" s="13" t="s">
        <v>35</v>
      </c>
      <c r="AX228" s="13" t="s">
        <v>73</v>
      </c>
      <c r="AY228" s="228" t="s">
        <v>125</v>
      </c>
    </row>
    <row r="229" s="14" customFormat="1">
      <c r="A229" s="14"/>
      <c r="B229" s="229"/>
      <c r="C229" s="230"/>
      <c r="D229" s="220" t="s">
        <v>135</v>
      </c>
      <c r="E229" s="231" t="s">
        <v>19</v>
      </c>
      <c r="F229" s="232" t="s">
        <v>297</v>
      </c>
      <c r="G229" s="230"/>
      <c r="H229" s="233">
        <v>131.40000000000001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39" t="s">
        <v>135</v>
      </c>
      <c r="AU229" s="239" t="s">
        <v>133</v>
      </c>
      <c r="AV229" s="14" t="s">
        <v>133</v>
      </c>
      <c r="AW229" s="14" t="s">
        <v>35</v>
      </c>
      <c r="AX229" s="14" t="s">
        <v>73</v>
      </c>
      <c r="AY229" s="239" t="s">
        <v>125</v>
      </c>
    </row>
    <row r="230" s="13" customFormat="1">
      <c r="A230" s="13"/>
      <c r="B230" s="218"/>
      <c r="C230" s="219"/>
      <c r="D230" s="220" t="s">
        <v>135</v>
      </c>
      <c r="E230" s="221" t="s">
        <v>19</v>
      </c>
      <c r="F230" s="222" t="s">
        <v>298</v>
      </c>
      <c r="G230" s="219"/>
      <c r="H230" s="221" t="s">
        <v>19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8" t="s">
        <v>135</v>
      </c>
      <c r="AU230" s="228" t="s">
        <v>133</v>
      </c>
      <c r="AV230" s="13" t="s">
        <v>81</v>
      </c>
      <c r="AW230" s="13" t="s">
        <v>35</v>
      </c>
      <c r="AX230" s="13" t="s">
        <v>73</v>
      </c>
      <c r="AY230" s="228" t="s">
        <v>125</v>
      </c>
    </row>
    <row r="231" s="14" customFormat="1">
      <c r="A231" s="14"/>
      <c r="B231" s="229"/>
      <c r="C231" s="230"/>
      <c r="D231" s="220" t="s">
        <v>135</v>
      </c>
      <c r="E231" s="231" t="s">
        <v>19</v>
      </c>
      <c r="F231" s="232" t="s">
        <v>299</v>
      </c>
      <c r="G231" s="230"/>
      <c r="H231" s="233">
        <v>4.2999999999999998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9" t="s">
        <v>135</v>
      </c>
      <c r="AU231" s="239" t="s">
        <v>133</v>
      </c>
      <c r="AV231" s="14" t="s">
        <v>133</v>
      </c>
      <c r="AW231" s="14" t="s">
        <v>35</v>
      </c>
      <c r="AX231" s="14" t="s">
        <v>73</v>
      </c>
      <c r="AY231" s="239" t="s">
        <v>125</v>
      </c>
    </row>
    <row r="232" s="13" customFormat="1">
      <c r="A232" s="13"/>
      <c r="B232" s="218"/>
      <c r="C232" s="219"/>
      <c r="D232" s="220" t="s">
        <v>135</v>
      </c>
      <c r="E232" s="221" t="s">
        <v>19</v>
      </c>
      <c r="F232" s="222" t="s">
        <v>290</v>
      </c>
      <c r="G232" s="219"/>
      <c r="H232" s="221" t="s">
        <v>19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8" t="s">
        <v>135</v>
      </c>
      <c r="AU232" s="228" t="s">
        <v>133</v>
      </c>
      <c r="AV232" s="13" t="s">
        <v>81</v>
      </c>
      <c r="AW232" s="13" t="s">
        <v>35</v>
      </c>
      <c r="AX232" s="13" t="s">
        <v>73</v>
      </c>
      <c r="AY232" s="228" t="s">
        <v>125</v>
      </c>
    </row>
    <row r="233" s="14" customFormat="1">
      <c r="A233" s="14"/>
      <c r="B233" s="229"/>
      <c r="C233" s="230"/>
      <c r="D233" s="220" t="s">
        <v>135</v>
      </c>
      <c r="E233" s="231" t="s">
        <v>19</v>
      </c>
      <c r="F233" s="232" t="s">
        <v>291</v>
      </c>
      <c r="G233" s="230"/>
      <c r="H233" s="233">
        <v>37.456000000000003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9" t="s">
        <v>135</v>
      </c>
      <c r="AU233" s="239" t="s">
        <v>133</v>
      </c>
      <c r="AV233" s="14" t="s">
        <v>133</v>
      </c>
      <c r="AW233" s="14" t="s">
        <v>35</v>
      </c>
      <c r="AX233" s="14" t="s">
        <v>73</v>
      </c>
      <c r="AY233" s="239" t="s">
        <v>125</v>
      </c>
    </row>
    <row r="234" s="13" customFormat="1">
      <c r="A234" s="13"/>
      <c r="B234" s="218"/>
      <c r="C234" s="219"/>
      <c r="D234" s="220" t="s">
        <v>135</v>
      </c>
      <c r="E234" s="221" t="s">
        <v>19</v>
      </c>
      <c r="F234" s="222" t="s">
        <v>300</v>
      </c>
      <c r="G234" s="219"/>
      <c r="H234" s="221" t="s">
        <v>19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8" t="s">
        <v>135</v>
      </c>
      <c r="AU234" s="228" t="s">
        <v>133</v>
      </c>
      <c r="AV234" s="13" t="s">
        <v>81</v>
      </c>
      <c r="AW234" s="13" t="s">
        <v>35</v>
      </c>
      <c r="AX234" s="13" t="s">
        <v>73</v>
      </c>
      <c r="AY234" s="228" t="s">
        <v>125</v>
      </c>
    </row>
    <row r="235" s="14" customFormat="1">
      <c r="A235" s="14"/>
      <c r="B235" s="229"/>
      <c r="C235" s="230"/>
      <c r="D235" s="220" t="s">
        <v>135</v>
      </c>
      <c r="E235" s="231" t="s">
        <v>19</v>
      </c>
      <c r="F235" s="232" t="s">
        <v>301</v>
      </c>
      <c r="G235" s="230"/>
      <c r="H235" s="233">
        <v>41.814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39" t="s">
        <v>135</v>
      </c>
      <c r="AU235" s="239" t="s">
        <v>133</v>
      </c>
      <c r="AV235" s="14" t="s">
        <v>133</v>
      </c>
      <c r="AW235" s="14" t="s">
        <v>35</v>
      </c>
      <c r="AX235" s="14" t="s">
        <v>73</v>
      </c>
      <c r="AY235" s="239" t="s">
        <v>125</v>
      </c>
    </row>
    <row r="236" s="15" customFormat="1">
      <c r="A236" s="15"/>
      <c r="B236" s="240"/>
      <c r="C236" s="241"/>
      <c r="D236" s="220" t="s">
        <v>135</v>
      </c>
      <c r="E236" s="242" t="s">
        <v>19</v>
      </c>
      <c r="F236" s="243" t="s">
        <v>138</v>
      </c>
      <c r="G236" s="241"/>
      <c r="H236" s="244">
        <v>214.97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0" t="s">
        <v>135</v>
      </c>
      <c r="AU236" s="250" t="s">
        <v>133</v>
      </c>
      <c r="AV236" s="15" t="s">
        <v>132</v>
      </c>
      <c r="AW236" s="15" t="s">
        <v>35</v>
      </c>
      <c r="AX236" s="15" t="s">
        <v>81</v>
      </c>
      <c r="AY236" s="250" t="s">
        <v>125</v>
      </c>
    </row>
    <row r="237" s="2" customFormat="1" ht="16.5" customHeight="1">
      <c r="A237" s="39"/>
      <c r="B237" s="40"/>
      <c r="C237" s="205" t="s">
        <v>219</v>
      </c>
      <c r="D237" s="205" t="s">
        <v>128</v>
      </c>
      <c r="E237" s="206" t="s">
        <v>314</v>
      </c>
      <c r="F237" s="207" t="s">
        <v>315</v>
      </c>
      <c r="G237" s="208" t="s">
        <v>175</v>
      </c>
      <c r="H237" s="209">
        <v>110.678</v>
      </c>
      <c r="I237" s="210"/>
      <c r="J237" s="211">
        <f>ROUND(I237*H237,2)</f>
        <v>0</v>
      </c>
      <c r="K237" s="207" t="s">
        <v>144</v>
      </c>
      <c r="L237" s="45"/>
      <c r="M237" s="212" t="s">
        <v>19</v>
      </c>
      <c r="N237" s="213" t="s">
        <v>45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176</v>
      </c>
      <c r="AT237" s="216" t="s">
        <v>128</v>
      </c>
      <c r="AU237" s="216" t="s">
        <v>133</v>
      </c>
      <c r="AY237" s="18" t="s">
        <v>125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133</v>
      </c>
      <c r="BK237" s="217">
        <f>ROUND(I237*H237,2)</f>
        <v>0</v>
      </c>
      <c r="BL237" s="18" t="s">
        <v>176</v>
      </c>
      <c r="BM237" s="216" t="s">
        <v>459</v>
      </c>
    </row>
    <row r="238" s="14" customFormat="1">
      <c r="A238" s="14"/>
      <c r="B238" s="229"/>
      <c r="C238" s="230"/>
      <c r="D238" s="220" t="s">
        <v>135</v>
      </c>
      <c r="E238" s="231" t="s">
        <v>19</v>
      </c>
      <c r="F238" s="232" t="s">
        <v>178</v>
      </c>
      <c r="G238" s="230"/>
      <c r="H238" s="233">
        <v>110.678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9" t="s">
        <v>135</v>
      </c>
      <c r="AU238" s="239" t="s">
        <v>133</v>
      </c>
      <c r="AV238" s="14" t="s">
        <v>133</v>
      </c>
      <c r="AW238" s="14" t="s">
        <v>35</v>
      </c>
      <c r="AX238" s="14" t="s">
        <v>73</v>
      </c>
      <c r="AY238" s="239" t="s">
        <v>125</v>
      </c>
    </row>
    <row r="239" s="15" customFormat="1">
      <c r="A239" s="15"/>
      <c r="B239" s="240"/>
      <c r="C239" s="241"/>
      <c r="D239" s="220" t="s">
        <v>135</v>
      </c>
      <c r="E239" s="242" t="s">
        <v>19</v>
      </c>
      <c r="F239" s="243" t="s">
        <v>138</v>
      </c>
      <c r="G239" s="241"/>
      <c r="H239" s="244">
        <v>110.678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0" t="s">
        <v>135</v>
      </c>
      <c r="AU239" s="250" t="s">
        <v>133</v>
      </c>
      <c r="AV239" s="15" t="s">
        <v>132</v>
      </c>
      <c r="AW239" s="15" t="s">
        <v>35</v>
      </c>
      <c r="AX239" s="15" t="s">
        <v>81</v>
      </c>
      <c r="AY239" s="250" t="s">
        <v>125</v>
      </c>
    </row>
    <row r="240" s="2" customFormat="1">
      <c r="A240" s="39"/>
      <c r="B240" s="40"/>
      <c r="C240" s="205" t="s">
        <v>317</v>
      </c>
      <c r="D240" s="205" t="s">
        <v>128</v>
      </c>
      <c r="E240" s="206" t="s">
        <v>318</v>
      </c>
      <c r="F240" s="207" t="s">
        <v>319</v>
      </c>
      <c r="G240" s="208" t="s">
        <v>175</v>
      </c>
      <c r="H240" s="209">
        <v>110.678</v>
      </c>
      <c r="I240" s="210"/>
      <c r="J240" s="211">
        <f>ROUND(I240*H240,2)</f>
        <v>0</v>
      </c>
      <c r="K240" s="207" t="s">
        <v>144</v>
      </c>
      <c r="L240" s="45"/>
      <c r="M240" s="212" t="s">
        <v>19</v>
      </c>
      <c r="N240" s="213" t="s">
        <v>45</v>
      </c>
      <c r="O240" s="85"/>
      <c r="P240" s="214">
        <f>O240*H240</f>
        <v>0</v>
      </c>
      <c r="Q240" s="214">
        <v>0.00023000000000000001</v>
      </c>
      <c r="R240" s="214">
        <f>Q240*H240</f>
        <v>0.02545594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176</v>
      </c>
      <c r="AT240" s="216" t="s">
        <v>128</v>
      </c>
      <c r="AU240" s="216" t="s">
        <v>133</v>
      </c>
      <c r="AY240" s="18" t="s">
        <v>125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133</v>
      </c>
      <c r="BK240" s="217">
        <f>ROUND(I240*H240,2)</f>
        <v>0</v>
      </c>
      <c r="BL240" s="18" t="s">
        <v>176</v>
      </c>
      <c r="BM240" s="216" t="s">
        <v>460</v>
      </c>
    </row>
    <row r="241" s="14" customFormat="1">
      <c r="A241" s="14"/>
      <c r="B241" s="229"/>
      <c r="C241" s="230"/>
      <c r="D241" s="220" t="s">
        <v>135</v>
      </c>
      <c r="E241" s="231" t="s">
        <v>19</v>
      </c>
      <c r="F241" s="232" t="s">
        <v>178</v>
      </c>
      <c r="G241" s="230"/>
      <c r="H241" s="233">
        <v>110.678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9" t="s">
        <v>135</v>
      </c>
      <c r="AU241" s="239" t="s">
        <v>133</v>
      </c>
      <c r="AV241" s="14" t="s">
        <v>133</v>
      </c>
      <c r="AW241" s="14" t="s">
        <v>35</v>
      </c>
      <c r="AX241" s="14" t="s">
        <v>73</v>
      </c>
      <c r="AY241" s="239" t="s">
        <v>125</v>
      </c>
    </row>
    <row r="242" s="15" customFormat="1">
      <c r="A242" s="15"/>
      <c r="B242" s="240"/>
      <c r="C242" s="241"/>
      <c r="D242" s="220" t="s">
        <v>135</v>
      </c>
      <c r="E242" s="242" t="s">
        <v>19</v>
      </c>
      <c r="F242" s="243" t="s">
        <v>138</v>
      </c>
      <c r="G242" s="241"/>
      <c r="H242" s="244">
        <v>110.678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0" t="s">
        <v>135</v>
      </c>
      <c r="AU242" s="250" t="s">
        <v>133</v>
      </c>
      <c r="AV242" s="15" t="s">
        <v>132</v>
      </c>
      <c r="AW242" s="15" t="s">
        <v>35</v>
      </c>
      <c r="AX242" s="15" t="s">
        <v>81</v>
      </c>
      <c r="AY242" s="250" t="s">
        <v>125</v>
      </c>
    </row>
    <row r="243" s="2" customFormat="1">
      <c r="A243" s="39"/>
      <c r="B243" s="40"/>
      <c r="C243" s="205" t="s">
        <v>321</v>
      </c>
      <c r="D243" s="205" t="s">
        <v>128</v>
      </c>
      <c r="E243" s="206" t="s">
        <v>322</v>
      </c>
      <c r="F243" s="207" t="s">
        <v>323</v>
      </c>
      <c r="G243" s="208" t="s">
        <v>175</v>
      </c>
      <c r="H243" s="209">
        <v>110.678</v>
      </c>
      <c r="I243" s="210"/>
      <c r="J243" s="211">
        <f>ROUND(I243*H243,2)</f>
        <v>0</v>
      </c>
      <c r="K243" s="207" t="s">
        <v>144</v>
      </c>
      <c r="L243" s="45"/>
      <c r="M243" s="212" t="s">
        <v>19</v>
      </c>
      <c r="N243" s="213" t="s">
        <v>45</v>
      </c>
      <c r="O243" s="85"/>
      <c r="P243" s="214">
        <f>O243*H243</f>
        <v>0</v>
      </c>
      <c r="Q243" s="214">
        <v>0.00033</v>
      </c>
      <c r="R243" s="214">
        <f>Q243*H243</f>
        <v>0.036523739999999999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176</v>
      </c>
      <c r="AT243" s="216" t="s">
        <v>128</v>
      </c>
      <c r="AU243" s="216" t="s">
        <v>133</v>
      </c>
      <c r="AY243" s="18" t="s">
        <v>125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133</v>
      </c>
      <c r="BK243" s="217">
        <f>ROUND(I243*H243,2)</f>
        <v>0</v>
      </c>
      <c r="BL243" s="18" t="s">
        <v>176</v>
      </c>
      <c r="BM243" s="216" t="s">
        <v>461</v>
      </c>
    </row>
    <row r="244" s="14" customFormat="1">
      <c r="A244" s="14"/>
      <c r="B244" s="229"/>
      <c r="C244" s="230"/>
      <c r="D244" s="220" t="s">
        <v>135</v>
      </c>
      <c r="E244" s="231" t="s">
        <v>19</v>
      </c>
      <c r="F244" s="232" t="s">
        <v>178</v>
      </c>
      <c r="G244" s="230"/>
      <c r="H244" s="233">
        <v>110.678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9" t="s">
        <v>135</v>
      </c>
      <c r="AU244" s="239" t="s">
        <v>133</v>
      </c>
      <c r="AV244" s="14" t="s">
        <v>133</v>
      </c>
      <c r="AW244" s="14" t="s">
        <v>35</v>
      </c>
      <c r="AX244" s="14" t="s">
        <v>73</v>
      </c>
      <c r="AY244" s="239" t="s">
        <v>125</v>
      </c>
    </row>
    <row r="245" s="15" customFormat="1">
      <c r="A245" s="15"/>
      <c r="B245" s="240"/>
      <c r="C245" s="241"/>
      <c r="D245" s="220" t="s">
        <v>135</v>
      </c>
      <c r="E245" s="242" t="s">
        <v>19</v>
      </c>
      <c r="F245" s="243" t="s">
        <v>138</v>
      </c>
      <c r="G245" s="241"/>
      <c r="H245" s="244">
        <v>110.678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0" t="s">
        <v>135</v>
      </c>
      <c r="AU245" s="250" t="s">
        <v>133</v>
      </c>
      <c r="AV245" s="15" t="s">
        <v>132</v>
      </c>
      <c r="AW245" s="15" t="s">
        <v>35</v>
      </c>
      <c r="AX245" s="15" t="s">
        <v>81</v>
      </c>
      <c r="AY245" s="250" t="s">
        <v>125</v>
      </c>
    </row>
    <row r="246" s="12" customFormat="1" ht="25.92" customHeight="1">
      <c r="A246" s="12"/>
      <c r="B246" s="189"/>
      <c r="C246" s="190"/>
      <c r="D246" s="191" t="s">
        <v>72</v>
      </c>
      <c r="E246" s="192" t="s">
        <v>325</v>
      </c>
      <c r="F246" s="192" t="s">
        <v>326</v>
      </c>
      <c r="G246" s="190"/>
      <c r="H246" s="190"/>
      <c r="I246" s="193"/>
      <c r="J246" s="194">
        <f>BK246</f>
        <v>0</v>
      </c>
      <c r="K246" s="190"/>
      <c r="L246" s="195"/>
      <c r="M246" s="196"/>
      <c r="N246" s="197"/>
      <c r="O246" s="197"/>
      <c r="P246" s="198">
        <f>SUM(P247:P259)</f>
        <v>0</v>
      </c>
      <c r="Q246" s="197"/>
      <c r="R246" s="198">
        <f>SUM(R247:R259)</f>
        <v>0.00108</v>
      </c>
      <c r="S246" s="197"/>
      <c r="T246" s="199">
        <f>SUM(T247:T259)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132</v>
      </c>
      <c r="AT246" s="201" t="s">
        <v>72</v>
      </c>
      <c r="AU246" s="201" t="s">
        <v>73</v>
      </c>
      <c r="AY246" s="200" t="s">
        <v>125</v>
      </c>
      <c r="BK246" s="202">
        <f>SUM(BK247:BK259)</f>
        <v>0</v>
      </c>
    </row>
    <row r="247" s="2" customFormat="1" ht="16.5" customHeight="1">
      <c r="A247" s="39"/>
      <c r="B247" s="40"/>
      <c r="C247" s="205" t="s">
        <v>327</v>
      </c>
      <c r="D247" s="205" t="s">
        <v>128</v>
      </c>
      <c r="E247" s="206" t="s">
        <v>328</v>
      </c>
      <c r="F247" s="207" t="s">
        <v>329</v>
      </c>
      <c r="G247" s="208" t="s">
        <v>330</v>
      </c>
      <c r="H247" s="209">
        <v>16</v>
      </c>
      <c r="I247" s="210"/>
      <c r="J247" s="211">
        <f>ROUND(I247*H247,2)</f>
        <v>0</v>
      </c>
      <c r="K247" s="207" t="s">
        <v>144</v>
      </c>
      <c r="L247" s="45"/>
      <c r="M247" s="212" t="s">
        <v>19</v>
      </c>
      <c r="N247" s="213" t="s">
        <v>45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331</v>
      </c>
      <c r="AT247" s="216" t="s">
        <v>128</v>
      </c>
      <c r="AU247" s="216" t="s">
        <v>81</v>
      </c>
      <c r="AY247" s="18" t="s">
        <v>125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133</v>
      </c>
      <c r="BK247" s="217">
        <f>ROUND(I247*H247,2)</f>
        <v>0</v>
      </c>
      <c r="BL247" s="18" t="s">
        <v>331</v>
      </c>
      <c r="BM247" s="216" t="s">
        <v>462</v>
      </c>
    </row>
    <row r="248" s="13" customFormat="1">
      <c r="A248" s="13"/>
      <c r="B248" s="218"/>
      <c r="C248" s="219"/>
      <c r="D248" s="220" t="s">
        <v>135</v>
      </c>
      <c r="E248" s="221" t="s">
        <v>19</v>
      </c>
      <c r="F248" s="222" t="s">
        <v>333</v>
      </c>
      <c r="G248" s="219"/>
      <c r="H248" s="221" t="s">
        <v>19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8" t="s">
        <v>135</v>
      </c>
      <c r="AU248" s="228" t="s">
        <v>81</v>
      </c>
      <c r="AV248" s="13" t="s">
        <v>81</v>
      </c>
      <c r="AW248" s="13" t="s">
        <v>35</v>
      </c>
      <c r="AX248" s="13" t="s">
        <v>73</v>
      </c>
      <c r="AY248" s="228" t="s">
        <v>125</v>
      </c>
    </row>
    <row r="249" s="14" customFormat="1">
      <c r="A249" s="14"/>
      <c r="B249" s="229"/>
      <c r="C249" s="230"/>
      <c r="D249" s="220" t="s">
        <v>135</v>
      </c>
      <c r="E249" s="231" t="s">
        <v>19</v>
      </c>
      <c r="F249" s="232" t="s">
        <v>334</v>
      </c>
      <c r="G249" s="230"/>
      <c r="H249" s="233">
        <v>16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39" t="s">
        <v>135</v>
      </c>
      <c r="AU249" s="239" t="s">
        <v>81</v>
      </c>
      <c r="AV249" s="14" t="s">
        <v>133</v>
      </c>
      <c r="AW249" s="14" t="s">
        <v>35</v>
      </c>
      <c r="AX249" s="14" t="s">
        <v>73</v>
      </c>
      <c r="AY249" s="239" t="s">
        <v>125</v>
      </c>
    </row>
    <row r="250" s="15" customFormat="1">
      <c r="A250" s="15"/>
      <c r="B250" s="240"/>
      <c r="C250" s="241"/>
      <c r="D250" s="220" t="s">
        <v>135</v>
      </c>
      <c r="E250" s="242" t="s">
        <v>19</v>
      </c>
      <c r="F250" s="243" t="s">
        <v>138</v>
      </c>
      <c r="G250" s="241"/>
      <c r="H250" s="244">
        <v>16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0" t="s">
        <v>135</v>
      </c>
      <c r="AU250" s="250" t="s">
        <v>81</v>
      </c>
      <c r="AV250" s="15" t="s">
        <v>132</v>
      </c>
      <c r="AW250" s="15" t="s">
        <v>35</v>
      </c>
      <c r="AX250" s="15" t="s">
        <v>81</v>
      </c>
      <c r="AY250" s="250" t="s">
        <v>125</v>
      </c>
    </row>
    <row r="251" s="2" customFormat="1" ht="16.5" customHeight="1">
      <c r="A251" s="39"/>
      <c r="B251" s="40"/>
      <c r="C251" s="251" t="s">
        <v>335</v>
      </c>
      <c r="D251" s="251" t="s">
        <v>216</v>
      </c>
      <c r="E251" s="252" t="s">
        <v>336</v>
      </c>
      <c r="F251" s="253" t="s">
        <v>337</v>
      </c>
      <c r="G251" s="254" t="s">
        <v>131</v>
      </c>
      <c r="H251" s="255">
        <v>72</v>
      </c>
      <c r="I251" s="256"/>
      <c r="J251" s="257">
        <f>ROUND(I251*H251,2)</f>
        <v>0</v>
      </c>
      <c r="K251" s="253" t="s">
        <v>19</v>
      </c>
      <c r="L251" s="258"/>
      <c r="M251" s="259" t="s">
        <v>19</v>
      </c>
      <c r="N251" s="260" t="s">
        <v>45</v>
      </c>
      <c r="O251" s="85"/>
      <c r="P251" s="214">
        <f>O251*H251</f>
        <v>0</v>
      </c>
      <c r="Q251" s="214">
        <v>1.0000000000000001E-05</v>
      </c>
      <c r="R251" s="214">
        <f>Q251*H251</f>
        <v>0.00072000000000000005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331</v>
      </c>
      <c r="AT251" s="216" t="s">
        <v>216</v>
      </c>
      <c r="AU251" s="216" t="s">
        <v>81</v>
      </c>
      <c r="AY251" s="18" t="s">
        <v>125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133</v>
      </c>
      <c r="BK251" s="217">
        <f>ROUND(I251*H251,2)</f>
        <v>0</v>
      </c>
      <c r="BL251" s="18" t="s">
        <v>331</v>
      </c>
      <c r="BM251" s="216" t="s">
        <v>463</v>
      </c>
    </row>
    <row r="252" s="14" customFormat="1">
      <c r="A252" s="14"/>
      <c r="B252" s="229"/>
      <c r="C252" s="230"/>
      <c r="D252" s="220" t="s">
        <v>135</v>
      </c>
      <c r="E252" s="231" t="s">
        <v>19</v>
      </c>
      <c r="F252" s="232" t="s">
        <v>339</v>
      </c>
      <c r="G252" s="230"/>
      <c r="H252" s="233">
        <v>72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9" t="s">
        <v>135</v>
      </c>
      <c r="AU252" s="239" t="s">
        <v>81</v>
      </c>
      <c r="AV252" s="14" t="s">
        <v>133</v>
      </c>
      <c r="AW252" s="14" t="s">
        <v>35</v>
      </c>
      <c r="AX252" s="14" t="s">
        <v>73</v>
      </c>
      <c r="AY252" s="239" t="s">
        <v>125</v>
      </c>
    </row>
    <row r="253" s="15" customFormat="1">
      <c r="A253" s="15"/>
      <c r="B253" s="240"/>
      <c r="C253" s="241"/>
      <c r="D253" s="220" t="s">
        <v>135</v>
      </c>
      <c r="E253" s="242" t="s">
        <v>19</v>
      </c>
      <c r="F253" s="243" t="s">
        <v>138</v>
      </c>
      <c r="G253" s="241"/>
      <c r="H253" s="244">
        <v>72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0" t="s">
        <v>135</v>
      </c>
      <c r="AU253" s="250" t="s">
        <v>81</v>
      </c>
      <c r="AV253" s="15" t="s">
        <v>132</v>
      </c>
      <c r="AW253" s="15" t="s">
        <v>35</v>
      </c>
      <c r="AX253" s="15" t="s">
        <v>81</v>
      </c>
      <c r="AY253" s="250" t="s">
        <v>125</v>
      </c>
    </row>
    <row r="254" s="2" customFormat="1" ht="16.5" customHeight="1">
      <c r="A254" s="39"/>
      <c r="B254" s="40"/>
      <c r="C254" s="251" t="s">
        <v>340</v>
      </c>
      <c r="D254" s="251" t="s">
        <v>216</v>
      </c>
      <c r="E254" s="252" t="s">
        <v>341</v>
      </c>
      <c r="F254" s="253" t="s">
        <v>342</v>
      </c>
      <c r="G254" s="254" t="s">
        <v>131</v>
      </c>
      <c r="H254" s="255">
        <v>36</v>
      </c>
      <c r="I254" s="256"/>
      <c r="J254" s="257">
        <f>ROUND(I254*H254,2)</f>
        <v>0</v>
      </c>
      <c r="K254" s="253" t="s">
        <v>19</v>
      </c>
      <c r="L254" s="258"/>
      <c r="M254" s="259" t="s">
        <v>19</v>
      </c>
      <c r="N254" s="260" t="s">
        <v>45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331</v>
      </c>
      <c r="AT254" s="216" t="s">
        <v>216</v>
      </c>
      <c r="AU254" s="216" t="s">
        <v>81</v>
      </c>
      <c r="AY254" s="18" t="s">
        <v>125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133</v>
      </c>
      <c r="BK254" s="217">
        <f>ROUND(I254*H254,2)</f>
        <v>0</v>
      </c>
      <c r="BL254" s="18" t="s">
        <v>331</v>
      </c>
      <c r="BM254" s="216" t="s">
        <v>464</v>
      </c>
    </row>
    <row r="255" s="14" customFormat="1">
      <c r="A255" s="14"/>
      <c r="B255" s="229"/>
      <c r="C255" s="230"/>
      <c r="D255" s="220" t="s">
        <v>135</v>
      </c>
      <c r="E255" s="231" t="s">
        <v>19</v>
      </c>
      <c r="F255" s="232" t="s">
        <v>335</v>
      </c>
      <c r="G255" s="230"/>
      <c r="H255" s="233">
        <v>36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9" t="s">
        <v>135</v>
      </c>
      <c r="AU255" s="239" t="s">
        <v>81</v>
      </c>
      <c r="AV255" s="14" t="s">
        <v>133</v>
      </c>
      <c r="AW255" s="14" t="s">
        <v>35</v>
      </c>
      <c r="AX255" s="14" t="s">
        <v>73</v>
      </c>
      <c r="AY255" s="239" t="s">
        <v>125</v>
      </c>
    </row>
    <row r="256" s="15" customFormat="1">
      <c r="A256" s="15"/>
      <c r="B256" s="240"/>
      <c r="C256" s="241"/>
      <c r="D256" s="220" t="s">
        <v>135</v>
      </c>
      <c r="E256" s="242" t="s">
        <v>19</v>
      </c>
      <c r="F256" s="243" t="s">
        <v>138</v>
      </c>
      <c r="G256" s="241"/>
      <c r="H256" s="244">
        <v>36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0" t="s">
        <v>135</v>
      </c>
      <c r="AU256" s="250" t="s">
        <v>81</v>
      </c>
      <c r="AV256" s="15" t="s">
        <v>132</v>
      </c>
      <c r="AW256" s="15" t="s">
        <v>35</v>
      </c>
      <c r="AX256" s="15" t="s">
        <v>81</v>
      </c>
      <c r="AY256" s="250" t="s">
        <v>125</v>
      </c>
    </row>
    <row r="257" s="2" customFormat="1" ht="16.5" customHeight="1">
      <c r="A257" s="39"/>
      <c r="B257" s="40"/>
      <c r="C257" s="251" t="s">
        <v>344</v>
      </c>
      <c r="D257" s="251" t="s">
        <v>216</v>
      </c>
      <c r="E257" s="252" t="s">
        <v>345</v>
      </c>
      <c r="F257" s="253" t="s">
        <v>346</v>
      </c>
      <c r="G257" s="254" t="s">
        <v>131</v>
      </c>
      <c r="H257" s="255">
        <v>36</v>
      </c>
      <c r="I257" s="256"/>
      <c r="J257" s="257">
        <f>ROUND(I257*H257,2)</f>
        <v>0</v>
      </c>
      <c r="K257" s="253" t="s">
        <v>19</v>
      </c>
      <c r="L257" s="258"/>
      <c r="M257" s="259" t="s">
        <v>19</v>
      </c>
      <c r="N257" s="260" t="s">
        <v>45</v>
      </c>
      <c r="O257" s="85"/>
      <c r="P257" s="214">
        <f>O257*H257</f>
        <v>0</v>
      </c>
      <c r="Q257" s="214">
        <v>1.0000000000000001E-05</v>
      </c>
      <c r="R257" s="214">
        <f>Q257*H257</f>
        <v>0.00036000000000000002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331</v>
      </c>
      <c r="AT257" s="216" t="s">
        <v>216</v>
      </c>
      <c r="AU257" s="216" t="s">
        <v>81</v>
      </c>
      <c r="AY257" s="18" t="s">
        <v>125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133</v>
      </c>
      <c r="BK257" s="217">
        <f>ROUND(I257*H257,2)</f>
        <v>0</v>
      </c>
      <c r="BL257" s="18" t="s">
        <v>331</v>
      </c>
      <c r="BM257" s="216" t="s">
        <v>465</v>
      </c>
    </row>
    <row r="258" s="14" customFormat="1">
      <c r="A258" s="14"/>
      <c r="B258" s="229"/>
      <c r="C258" s="230"/>
      <c r="D258" s="220" t="s">
        <v>135</v>
      </c>
      <c r="E258" s="231" t="s">
        <v>19</v>
      </c>
      <c r="F258" s="232" t="s">
        <v>335</v>
      </c>
      <c r="G258" s="230"/>
      <c r="H258" s="233">
        <v>36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39" t="s">
        <v>135</v>
      </c>
      <c r="AU258" s="239" t="s">
        <v>81</v>
      </c>
      <c r="AV258" s="14" t="s">
        <v>133</v>
      </c>
      <c r="AW258" s="14" t="s">
        <v>35</v>
      </c>
      <c r="AX258" s="14" t="s">
        <v>73</v>
      </c>
      <c r="AY258" s="239" t="s">
        <v>125</v>
      </c>
    </row>
    <row r="259" s="15" customFormat="1">
      <c r="A259" s="15"/>
      <c r="B259" s="240"/>
      <c r="C259" s="241"/>
      <c r="D259" s="220" t="s">
        <v>135</v>
      </c>
      <c r="E259" s="242" t="s">
        <v>19</v>
      </c>
      <c r="F259" s="243" t="s">
        <v>138</v>
      </c>
      <c r="G259" s="241"/>
      <c r="H259" s="244">
        <v>36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0" t="s">
        <v>135</v>
      </c>
      <c r="AU259" s="250" t="s">
        <v>81</v>
      </c>
      <c r="AV259" s="15" t="s">
        <v>132</v>
      </c>
      <c r="AW259" s="15" t="s">
        <v>35</v>
      </c>
      <c r="AX259" s="15" t="s">
        <v>81</v>
      </c>
      <c r="AY259" s="250" t="s">
        <v>125</v>
      </c>
    </row>
    <row r="260" s="12" customFormat="1" ht="25.92" customHeight="1">
      <c r="A260" s="12"/>
      <c r="B260" s="189"/>
      <c r="C260" s="190"/>
      <c r="D260" s="191" t="s">
        <v>72</v>
      </c>
      <c r="E260" s="192" t="s">
        <v>348</v>
      </c>
      <c r="F260" s="192" t="s">
        <v>349</v>
      </c>
      <c r="G260" s="190"/>
      <c r="H260" s="190"/>
      <c r="I260" s="193"/>
      <c r="J260" s="194">
        <f>BK260</f>
        <v>0</v>
      </c>
      <c r="K260" s="190"/>
      <c r="L260" s="195"/>
      <c r="M260" s="196"/>
      <c r="N260" s="197"/>
      <c r="O260" s="197"/>
      <c r="P260" s="198">
        <f>P261+P266+P269</f>
        <v>0</v>
      </c>
      <c r="Q260" s="197"/>
      <c r="R260" s="198">
        <f>R261+R266+R269</f>
        <v>0</v>
      </c>
      <c r="S260" s="197"/>
      <c r="T260" s="199">
        <f>T261+T266+T269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154</v>
      </c>
      <c r="AT260" s="201" t="s">
        <v>72</v>
      </c>
      <c r="AU260" s="201" t="s">
        <v>73</v>
      </c>
      <c r="AY260" s="200" t="s">
        <v>125</v>
      </c>
      <c r="BK260" s="202">
        <f>BK261+BK266+BK269</f>
        <v>0</v>
      </c>
    </row>
    <row r="261" s="12" customFormat="1" ht="22.8" customHeight="1">
      <c r="A261" s="12"/>
      <c r="B261" s="189"/>
      <c r="C261" s="190"/>
      <c r="D261" s="191" t="s">
        <v>72</v>
      </c>
      <c r="E261" s="203" t="s">
        <v>350</v>
      </c>
      <c r="F261" s="203" t="s">
        <v>351</v>
      </c>
      <c r="G261" s="190"/>
      <c r="H261" s="190"/>
      <c r="I261" s="193"/>
      <c r="J261" s="204">
        <f>BK261</f>
        <v>0</v>
      </c>
      <c r="K261" s="190"/>
      <c r="L261" s="195"/>
      <c r="M261" s="196"/>
      <c r="N261" s="197"/>
      <c r="O261" s="197"/>
      <c r="P261" s="198">
        <f>SUM(P262:P265)</f>
        <v>0</v>
      </c>
      <c r="Q261" s="197"/>
      <c r="R261" s="198">
        <f>SUM(R262:R265)</f>
        <v>0</v>
      </c>
      <c r="S261" s="197"/>
      <c r="T261" s="199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0" t="s">
        <v>154</v>
      </c>
      <c r="AT261" s="201" t="s">
        <v>72</v>
      </c>
      <c r="AU261" s="201" t="s">
        <v>81</v>
      </c>
      <c r="AY261" s="200" t="s">
        <v>125</v>
      </c>
      <c r="BK261" s="202">
        <f>SUM(BK262:BK265)</f>
        <v>0</v>
      </c>
    </row>
    <row r="262" s="2" customFormat="1" ht="16.5" customHeight="1">
      <c r="A262" s="39"/>
      <c r="B262" s="40"/>
      <c r="C262" s="205" t="s">
        <v>352</v>
      </c>
      <c r="D262" s="205" t="s">
        <v>128</v>
      </c>
      <c r="E262" s="206" t="s">
        <v>353</v>
      </c>
      <c r="F262" s="207" t="s">
        <v>351</v>
      </c>
      <c r="G262" s="208" t="s">
        <v>354</v>
      </c>
      <c r="H262" s="209">
        <v>1</v>
      </c>
      <c r="I262" s="210"/>
      <c r="J262" s="211">
        <f>ROUND(I262*H262,2)</f>
        <v>0</v>
      </c>
      <c r="K262" s="207" t="s">
        <v>144</v>
      </c>
      <c r="L262" s="45"/>
      <c r="M262" s="212" t="s">
        <v>19</v>
      </c>
      <c r="N262" s="213" t="s">
        <v>45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355</v>
      </c>
      <c r="AT262" s="216" t="s">
        <v>128</v>
      </c>
      <c r="AU262" s="216" t="s">
        <v>133</v>
      </c>
      <c r="AY262" s="18" t="s">
        <v>125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133</v>
      </c>
      <c r="BK262" s="217">
        <f>ROUND(I262*H262,2)</f>
        <v>0</v>
      </c>
      <c r="BL262" s="18" t="s">
        <v>355</v>
      </c>
      <c r="BM262" s="216" t="s">
        <v>466</v>
      </c>
    </row>
    <row r="263" s="13" customFormat="1">
      <c r="A263" s="13"/>
      <c r="B263" s="218"/>
      <c r="C263" s="219"/>
      <c r="D263" s="220" t="s">
        <v>135</v>
      </c>
      <c r="E263" s="221" t="s">
        <v>19</v>
      </c>
      <c r="F263" s="222" t="s">
        <v>357</v>
      </c>
      <c r="G263" s="219"/>
      <c r="H263" s="221" t="s">
        <v>19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8" t="s">
        <v>135</v>
      </c>
      <c r="AU263" s="228" t="s">
        <v>133</v>
      </c>
      <c r="AV263" s="13" t="s">
        <v>81</v>
      </c>
      <c r="AW263" s="13" t="s">
        <v>35</v>
      </c>
      <c r="AX263" s="13" t="s">
        <v>73</v>
      </c>
      <c r="AY263" s="228" t="s">
        <v>125</v>
      </c>
    </row>
    <row r="264" s="14" customFormat="1">
      <c r="A264" s="14"/>
      <c r="B264" s="229"/>
      <c r="C264" s="230"/>
      <c r="D264" s="220" t="s">
        <v>135</v>
      </c>
      <c r="E264" s="231" t="s">
        <v>19</v>
      </c>
      <c r="F264" s="232" t="s">
        <v>81</v>
      </c>
      <c r="G264" s="230"/>
      <c r="H264" s="233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9" t="s">
        <v>135</v>
      </c>
      <c r="AU264" s="239" t="s">
        <v>133</v>
      </c>
      <c r="AV264" s="14" t="s">
        <v>133</v>
      </c>
      <c r="AW264" s="14" t="s">
        <v>35</v>
      </c>
      <c r="AX264" s="14" t="s">
        <v>73</v>
      </c>
      <c r="AY264" s="239" t="s">
        <v>125</v>
      </c>
    </row>
    <row r="265" s="15" customFormat="1">
      <c r="A265" s="15"/>
      <c r="B265" s="240"/>
      <c r="C265" s="241"/>
      <c r="D265" s="220" t="s">
        <v>135</v>
      </c>
      <c r="E265" s="242" t="s">
        <v>19</v>
      </c>
      <c r="F265" s="243" t="s">
        <v>138</v>
      </c>
      <c r="G265" s="241"/>
      <c r="H265" s="244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0" t="s">
        <v>135</v>
      </c>
      <c r="AU265" s="250" t="s">
        <v>133</v>
      </c>
      <c r="AV265" s="15" t="s">
        <v>132</v>
      </c>
      <c r="AW265" s="15" t="s">
        <v>35</v>
      </c>
      <c r="AX265" s="15" t="s">
        <v>81</v>
      </c>
      <c r="AY265" s="250" t="s">
        <v>125</v>
      </c>
    </row>
    <row r="266" s="12" customFormat="1" ht="22.8" customHeight="1">
      <c r="A266" s="12"/>
      <c r="B266" s="189"/>
      <c r="C266" s="190"/>
      <c r="D266" s="191" t="s">
        <v>72</v>
      </c>
      <c r="E266" s="203" t="s">
        <v>358</v>
      </c>
      <c r="F266" s="203" t="s">
        <v>359</v>
      </c>
      <c r="G266" s="190"/>
      <c r="H266" s="190"/>
      <c r="I266" s="193"/>
      <c r="J266" s="204">
        <f>BK266</f>
        <v>0</v>
      </c>
      <c r="K266" s="190"/>
      <c r="L266" s="195"/>
      <c r="M266" s="196"/>
      <c r="N266" s="197"/>
      <c r="O266" s="197"/>
      <c r="P266" s="198">
        <f>SUM(P267:P268)</f>
        <v>0</v>
      </c>
      <c r="Q266" s="197"/>
      <c r="R266" s="198">
        <f>SUM(R267:R268)</f>
        <v>0</v>
      </c>
      <c r="S266" s="197"/>
      <c r="T266" s="199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0" t="s">
        <v>154</v>
      </c>
      <c r="AT266" s="201" t="s">
        <v>72</v>
      </c>
      <c r="AU266" s="201" t="s">
        <v>81</v>
      </c>
      <c r="AY266" s="200" t="s">
        <v>125</v>
      </c>
      <c r="BK266" s="202">
        <f>SUM(BK267:BK268)</f>
        <v>0</v>
      </c>
    </row>
    <row r="267" s="2" customFormat="1" ht="16.5" customHeight="1">
      <c r="A267" s="39"/>
      <c r="B267" s="40"/>
      <c r="C267" s="205" t="s">
        <v>360</v>
      </c>
      <c r="D267" s="205" t="s">
        <v>128</v>
      </c>
      <c r="E267" s="206" t="s">
        <v>361</v>
      </c>
      <c r="F267" s="207" t="s">
        <v>359</v>
      </c>
      <c r="G267" s="208" t="s">
        <v>362</v>
      </c>
      <c r="H267" s="261"/>
      <c r="I267" s="210"/>
      <c r="J267" s="211">
        <f>ROUND(I267*H267,2)</f>
        <v>0</v>
      </c>
      <c r="K267" s="207" t="s">
        <v>144</v>
      </c>
      <c r="L267" s="45"/>
      <c r="M267" s="212" t="s">
        <v>19</v>
      </c>
      <c r="N267" s="213" t="s">
        <v>45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355</v>
      </c>
      <c r="AT267" s="216" t="s">
        <v>128</v>
      </c>
      <c r="AU267" s="216" t="s">
        <v>133</v>
      </c>
      <c r="AY267" s="18" t="s">
        <v>125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133</v>
      </c>
      <c r="BK267" s="217">
        <f>ROUND(I267*H267,2)</f>
        <v>0</v>
      </c>
      <c r="BL267" s="18" t="s">
        <v>355</v>
      </c>
      <c r="BM267" s="216" t="s">
        <v>467</v>
      </c>
    </row>
    <row r="268" s="2" customFormat="1">
      <c r="A268" s="39"/>
      <c r="B268" s="40"/>
      <c r="C268" s="41"/>
      <c r="D268" s="220" t="s">
        <v>364</v>
      </c>
      <c r="E268" s="41"/>
      <c r="F268" s="262" t="s">
        <v>365</v>
      </c>
      <c r="G268" s="41"/>
      <c r="H268" s="41"/>
      <c r="I268" s="263"/>
      <c r="J268" s="41"/>
      <c r="K268" s="41"/>
      <c r="L268" s="45"/>
      <c r="M268" s="264"/>
      <c r="N268" s="265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364</v>
      </c>
      <c r="AU268" s="18" t="s">
        <v>133</v>
      </c>
    </row>
    <row r="269" s="12" customFormat="1" ht="22.8" customHeight="1">
      <c r="A269" s="12"/>
      <c r="B269" s="189"/>
      <c r="C269" s="190"/>
      <c r="D269" s="191" t="s">
        <v>72</v>
      </c>
      <c r="E269" s="203" t="s">
        <v>366</v>
      </c>
      <c r="F269" s="203" t="s">
        <v>367</v>
      </c>
      <c r="G269" s="190"/>
      <c r="H269" s="190"/>
      <c r="I269" s="193"/>
      <c r="J269" s="204">
        <f>BK269</f>
        <v>0</v>
      </c>
      <c r="K269" s="190"/>
      <c r="L269" s="195"/>
      <c r="M269" s="196"/>
      <c r="N269" s="197"/>
      <c r="O269" s="197"/>
      <c r="P269" s="198">
        <f>P270</f>
        <v>0</v>
      </c>
      <c r="Q269" s="197"/>
      <c r="R269" s="198">
        <f>R270</f>
        <v>0</v>
      </c>
      <c r="S269" s="197"/>
      <c r="T269" s="199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0" t="s">
        <v>154</v>
      </c>
      <c r="AT269" s="201" t="s">
        <v>72</v>
      </c>
      <c r="AU269" s="201" t="s">
        <v>81</v>
      </c>
      <c r="AY269" s="200" t="s">
        <v>125</v>
      </c>
      <c r="BK269" s="202">
        <f>BK270</f>
        <v>0</v>
      </c>
    </row>
    <row r="270" s="2" customFormat="1" ht="16.5" customHeight="1">
      <c r="A270" s="39"/>
      <c r="B270" s="40"/>
      <c r="C270" s="205" t="s">
        <v>368</v>
      </c>
      <c r="D270" s="205" t="s">
        <v>128</v>
      </c>
      <c r="E270" s="206" t="s">
        <v>369</v>
      </c>
      <c r="F270" s="207" t="s">
        <v>370</v>
      </c>
      <c r="G270" s="208" t="s">
        <v>362</v>
      </c>
      <c r="H270" s="261"/>
      <c r="I270" s="210"/>
      <c r="J270" s="211">
        <f>ROUND(I270*H270,2)</f>
        <v>0</v>
      </c>
      <c r="K270" s="207" t="s">
        <v>144</v>
      </c>
      <c r="L270" s="45"/>
      <c r="M270" s="266" t="s">
        <v>19</v>
      </c>
      <c r="N270" s="267" t="s">
        <v>45</v>
      </c>
      <c r="O270" s="268"/>
      <c r="P270" s="269">
        <f>O270*H270</f>
        <v>0</v>
      </c>
      <c r="Q270" s="269">
        <v>0</v>
      </c>
      <c r="R270" s="269">
        <f>Q270*H270</f>
        <v>0</v>
      </c>
      <c r="S270" s="269">
        <v>0</v>
      </c>
      <c r="T270" s="27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355</v>
      </c>
      <c r="AT270" s="216" t="s">
        <v>128</v>
      </c>
      <c r="AU270" s="216" t="s">
        <v>133</v>
      </c>
      <c r="AY270" s="18" t="s">
        <v>125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133</v>
      </c>
      <c r="BK270" s="217">
        <f>ROUND(I270*H270,2)</f>
        <v>0</v>
      </c>
      <c r="BL270" s="18" t="s">
        <v>355</v>
      </c>
      <c r="BM270" s="216" t="s">
        <v>468</v>
      </c>
    </row>
    <row r="271" s="2" customFormat="1" ht="6.96" customHeight="1">
      <c r="A271" s="39"/>
      <c r="B271" s="60"/>
      <c r="C271" s="61"/>
      <c r="D271" s="61"/>
      <c r="E271" s="61"/>
      <c r="F271" s="61"/>
      <c r="G271" s="61"/>
      <c r="H271" s="61"/>
      <c r="I271" s="61"/>
      <c r="J271" s="61"/>
      <c r="K271" s="61"/>
      <c r="L271" s="45"/>
      <c r="M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</row>
  </sheetData>
  <sheetProtection sheet="1" autoFilter="0" formatColumns="0" formatRows="0" objects="1" scenarios="1" spinCount="100000" saltValue="xmZE2oD8N6Bn5J29/sAKoJj7ukO3C7lwNbIEo00hr5CJAyQdB+BIF5XHkEK5EVidCb9MZ9W/CE4pUWsgnBo/HA==" hashValue="EQ75Nwt+aUeAHKXgsDmSMnIMiy7OgVqgyp4607/t/fuXigh6pJt0nkUU48thMIAjKnt2uO2WEysTPsp7mAuTsg==" algorithmName="SHA-512" password="CC35"/>
  <autoFilter ref="C91:K27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6" customFormat="1" ht="45" customHeight="1">
      <c r="B3" s="275"/>
      <c r="C3" s="276" t="s">
        <v>469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470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471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472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473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474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475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476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477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478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479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80</v>
      </c>
      <c r="F18" s="282" t="s">
        <v>480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481</v>
      </c>
      <c r="F19" s="282" t="s">
        <v>482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483</v>
      </c>
      <c r="F20" s="282" t="s">
        <v>484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485</v>
      </c>
      <c r="F21" s="282" t="s">
        <v>486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487</v>
      </c>
      <c r="F22" s="282" t="s">
        <v>488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489</v>
      </c>
      <c r="F23" s="282" t="s">
        <v>490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491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492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493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494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495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496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497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498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499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111</v>
      </c>
      <c r="F36" s="282"/>
      <c r="G36" s="282" t="s">
        <v>500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501</v>
      </c>
      <c r="F37" s="282"/>
      <c r="G37" s="282" t="s">
        <v>502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54</v>
      </c>
      <c r="F38" s="282"/>
      <c r="G38" s="282" t="s">
        <v>503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55</v>
      </c>
      <c r="F39" s="282"/>
      <c r="G39" s="282" t="s">
        <v>504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112</v>
      </c>
      <c r="F40" s="282"/>
      <c r="G40" s="282" t="s">
        <v>505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113</v>
      </c>
      <c r="F41" s="282"/>
      <c r="G41" s="282" t="s">
        <v>506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507</v>
      </c>
      <c r="F42" s="282"/>
      <c r="G42" s="282" t="s">
        <v>508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509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510</v>
      </c>
      <c r="F44" s="282"/>
      <c r="G44" s="282" t="s">
        <v>511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115</v>
      </c>
      <c r="F45" s="282"/>
      <c r="G45" s="282" t="s">
        <v>512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513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514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515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516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517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518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519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520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521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522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523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524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525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526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527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528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529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530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531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532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533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534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535</v>
      </c>
      <c r="D76" s="300"/>
      <c r="E76" s="300"/>
      <c r="F76" s="300" t="s">
        <v>536</v>
      </c>
      <c r="G76" s="301"/>
      <c r="H76" s="300" t="s">
        <v>55</v>
      </c>
      <c r="I76" s="300" t="s">
        <v>58</v>
      </c>
      <c r="J76" s="300" t="s">
        <v>537</v>
      </c>
      <c r="K76" s="299"/>
    </row>
    <row r="77" s="1" customFormat="1" ht="17.25" customHeight="1">
      <c r="B77" s="297"/>
      <c r="C77" s="302" t="s">
        <v>538</v>
      </c>
      <c r="D77" s="302"/>
      <c r="E77" s="302"/>
      <c r="F77" s="303" t="s">
        <v>539</v>
      </c>
      <c r="G77" s="304"/>
      <c r="H77" s="302"/>
      <c r="I77" s="302"/>
      <c r="J77" s="302" t="s">
        <v>540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54</v>
      </c>
      <c r="D79" s="307"/>
      <c r="E79" s="307"/>
      <c r="F79" s="308" t="s">
        <v>541</v>
      </c>
      <c r="G79" s="309"/>
      <c r="H79" s="285" t="s">
        <v>542</v>
      </c>
      <c r="I79" s="285" t="s">
        <v>543</v>
      </c>
      <c r="J79" s="285">
        <v>20</v>
      </c>
      <c r="K79" s="299"/>
    </row>
    <row r="80" s="1" customFormat="1" ht="15" customHeight="1">
      <c r="B80" s="297"/>
      <c r="C80" s="285" t="s">
        <v>544</v>
      </c>
      <c r="D80" s="285"/>
      <c r="E80" s="285"/>
      <c r="F80" s="308" t="s">
        <v>541</v>
      </c>
      <c r="G80" s="309"/>
      <c r="H80" s="285" t="s">
        <v>545</v>
      </c>
      <c r="I80" s="285" t="s">
        <v>543</v>
      </c>
      <c r="J80" s="285">
        <v>120</v>
      </c>
      <c r="K80" s="299"/>
    </row>
    <row r="81" s="1" customFormat="1" ht="15" customHeight="1">
      <c r="B81" s="310"/>
      <c r="C81" s="285" t="s">
        <v>546</v>
      </c>
      <c r="D81" s="285"/>
      <c r="E81" s="285"/>
      <c r="F81" s="308" t="s">
        <v>547</v>
      </c>
      <c r="G81" s="309"/>
      <c r="H81" s="285" t="s">
        <v>548</v>
      </c>
      <c r="I81" s="285" t="s">
        <v>543</v>
      </c>
      <c r="J81" s="285">
        <v>50</v>
      </c>
      <c r="K81" s="299"/>
    </row>
    <row r="82" s="1" customFormat="1" ht="15" customHeight="1">
      <c r="B82" s="310"/>
      <c r="C82" s="285" t="s">
        <v>549</v>
      </c>
      <c r="D82" s="285"/>
      <c r="E82" s="285"/>
      <c r="F82" s="308" t="s">
        <v>541</v>
      </c>
      <c r="G82" s="309"/>
      <c r="H82" s="285" t="s">
        <v>550</v>
      </c>
      <c r="I82" s="285" t="s">
        <v>551</v>
      </c>
      <c r="J82" s="285"/>
      <c r="K82" s="299"/>
    </row>
    <row r="83" s="1" customFormat="1" ht="15" customHeight="1">
      <c r="B83" s="310"/>
      <c r="C83" s="311" t="s">
        <v>552</v>
      </c>
      <c r="D83" s="311"/>
      <c r="E83" s="311"/>
      <c r="F83" s="312" t="s">
        <v>547</v>
      </c>
      <c r="G83" s="311"/>
      <c r="H83" s="311" t="s">
        <v>553</v>
      </c>
      <c r="I83" s="311" t="s">
        <v>543</v>
      </c>
      <c r="J83" s="311">
        <v>15</v>
      </c>
      <c r="K83" s="299"/>
    </row>
    <row r="84" s="1" customFormat="1" ht="15" customHeight="1">
      <c r="B84" s="310"/>
      <c r="C84" s="311" t="s">
        <v>554</v>
      </c>
      <c r="D84" s="311"/>
      <c r="E84" s="311"/>
      <c r="F84" s="312" t="s">
        <v>547</v>
      </c>
      <c r="G84" s="311"/>
      <c r="H84" s="311" t="s">
        <v>555</v>
      </c>
      <c r="I84" s="311" t="s">
        <v>543</v>
      </c>
      <c r="J84" s="311">
        <v>15</v>
      </c>
      <c r="K84" s="299"/>
    </row>
    <row r="85" s="1" customFormat="1" ht="15" customHeight="1">
      <c r="B85" s="310"/>
      <c r="C85" s="311" t="s">
        <v>556</v>
      </c>
      <c r="D85" s="311"/>
      <c r="E85" s="311"/>
      <c r="F85" s="312" t="s">
        <v>547</v>
      </c>
      <c r="G85" s="311"/>
      <c r="H85" s="311" t="s">
        <v>557</v>
      </c>
      <c r="I85" s="311" t="s">
        <v>543</v>
      </c>
      <c r="J85" s="311">
        <v>20</v>
      </c>
      <c r="K85" s="299"/>
    </row>
    <row r="86" s="1" customFormat="1" ht="15" customHeight="1">
      <c r="B86" s="310"/>
      <c r="C86" s="311" t="s">
        <v>558</v>
      </c>
      <c r="D86" s="311"/>
      <c r="E86" s="311"/>
      <c r="F86" s="312" t="s">
        <v>547</v>
      </c>
      <c r="G86" s="311"/>
      <c r="H86" s="311" t="s">
        <v>559</v>
      </c>
      <c r="I86" s="311" t="s">
        <v>543</v>
      </c>
      <c r="J86" s="311">
        <v>20</v>
      </c>
      <c r="K86" s="299"/>
    </row>
    <row r="87" s="1" customFormat="1" ht="15" customHeight="1">
      <c r="B87" s="310"/>
      <c r="C87" s="285" t="s">
        <v>560</v>
      </c>
      <c r="D87" s="285"/>
      <c r="E87" s="285"/>
      <c r="F87" s="308" t="s">
        <v>547</v>
      </c>
      <c r="G87" s="309"/>
      <c r="H87" s="285" t="s">
        <v>561</v>
      </c>
      <c r="I87" s="285" t="s">
        <v>543</v>
      </c>
      <c r="J87" s="285">
        <v>50</v>
      </c>
      <c r="K87" s="299"/>
    </row>
    <row r="88" s="1" customFormat="1" ht="15" customHeight="1">
      <c r="B88" s="310"/>
      <c r="C88" s="285" t="s">
        <v>562</v>
      </c>
      <c r="D88" s="285"/>
      <c r="E88" s="285"/>
      <c r="F88" s="308" t="s">
        <v>547</v>
      </c>
      <c r="G88" s="309"/>
      <c r="H88" s="285" t="s">
        <v>563</v>
      </c>
      <c r="I88" s="285" t="s">
        <v>543</v>
      </c>
      <c r="J88" s="285">
        <v>20</v>
      </c>
      <c r="K88" s="299"/>
    </row>
    <row r="89" s="1" customFormat="1" ht="15" customHeight="1">
      <c r="B89" s="310"/>
      <c r="C89" s="285" t="s">
        <v>564</v>
      </c>
      <c r="D89" s="285"/>
      <c r="E89" s="285"/>
      <c r="F89" s="308" t="s">
        <v>547</v>
      </c>
      <c r="G89" s="309"/>
      <c r="H89" s="285" t="s">
        <v>565</v>
      </c>
      <c r="I89" s="285" t="s">
        <v>543</v>
      </c>
      <c r="J89" s="285">
        <v>20</v>
      </c>
      <c r="K89" s="299"/>
    </row>
    <row r="90" s="1" customFormat="1" ht="15" customHeight="1">
      <c r="B90" s="310"/>
      <c r="C90" s="285" t="s">
        <v>566</v>
      </c>
      <c r="D90" s="285"/>
      <c r="E90" s="285"/>
      <c r="F90" s="308" t="s">
        <v>547</v>
      </c>
      <c r="G90" s="309"/>
      <c r="H90" s="285" t="s">
        <v>567</v>
      </c>
      <c r="I90" s="285" t="s">
        <v>543</v>
      </c>
      <c r="J90" s="285">
        <v>50</v>
      </c>
      <c r="K90" s="299"/>
    </row>
    <row r="91" s="1" customFormat="1" ht="15" customHeight="1">
      <c r="B91" s="310"/>
      <c r="C91" s="285" t="s">
        <v>568</v>
      </c>
      <c r="D91" s="285"/>
      <c r="E91" s="285"/>
      <c r="F91" s="308" t="s">
        <v>547</v>
      </c>
      <c r="G91" s="309"/>
      <c r="H91" s="285" t="s">
        <v>568</v>
      </c>
      <c r="I91" s="285" t="s">
        <v>543</v>
      </c>
      <c r="J91" s="285">
        <v>50</v>
      </c>
      <c r="K91" s="299"/>
    </row>
    <row r="92" s="1" customFormat="1" ht="15" customHeight="1">
      <c r="B92" s="310"/>
      <c r="C92" s="285" t="s">
        <v>569</v>
      </c>
      <c r="D92" s="285"/>
      <c r="E92" s="285"/>
      <c r="F92" s="308" t="s">
        <v>547</v>
      </c>
      <c r="G92" s="309"/>
      <c r="H92" s="285" t="s">
        <v>570</v>
      </c>
      <c r="I92" s="285" t="s">
        <v>543</v>
      </c>
      <c r="J92" s="285">
        <v>255</v>
      </c>
      <c r="K92" s="299"/>
    </row>
    <row r="93" s="1" customFormat="1" ht="15" customHeight="1">
      <c r="B93" s="310"/>
      <c r="C93" s="285" t="s">
        <v>571</v>
      </c>
      <c r="D93" s="285"/>
      <c r="E93" s="285"/>
      <c r="F93" s="308" t="s">
        <v>541</v>
      </c>
      <c r="G93" s="309"/>
      <c r="H93" s="285" t="s">
        <v>572</v>
      </c>
      <c r="I93" s="285" t="s">
        <v>573</v>
      </c>
      <c r="J93" s="285"/>
      <c r="K93" s="299"/>
    </row>
    <row r="94" s="1" customFormat="1" ht="15" customHeight="1">
      <c r="B94" s="310"/>
      <c r="C94" s="285" t="s">
        <v>574</v>
      </c>
      <c r="D94" s="285"/>
      <c r="E94" s="285"/>
      <c r="F94" s="308" t="s">
        <v>541</v>
      </c>
      <c r="G94" s="309"/>
      <c r="H94" s="285" t="s">
        <v>575</v>
      </c>
      <c r="I94" s="285" t="s">
        <v>576</v>
      </c>
      <c r="J94" s="285"/>
      <c r="K94" s="299"/>
    </row>
    <row r="95" s="1" customFormat="1" ht="15" customHeight="1">
      <c r="B95" s="310"/>
      <c r="C95" s="285" t="s">
        <v>577</v>
      </c>
      <c r="D95" s="285"/>
      <c r="E95" s="285"/>
      <c r="F95" s="308" t="s">
        <v>541</v>
      </c>
      <c r="G95" s="309"/>
      <c r="H95" s="285" t="s">
        <v>577</v>
      </c>
      <c r="I95" s="285" t="s">
        <v>576</v>
      </c>
      <c r="J95" s="285"/>
      <c r="K95" s="299"/>
    </row>
    <row r="96" s="1" customFormat="1" ht="15" customHeight="1">
      <c r="B96" s="310"/>
      <c r="C96" s="285" t="s">
        <v>39</v>
      </c>
      <c r="D96" s="285"/>
      <c r="E96" s="285"/>
      <c r="F96" s="308" t="s">
        <v>541</v>
      </c>
      <c r="G96" s="309"/>
      <c r="H96" s="285" t="s">
        <v>578</v>
      </c>
      <c r="I96" s="285" t="s">
        <v>576</v>
      </c>
      <c r="J96" s="285"/>
      <c r="K96" s="299"/>
    </row>
    <row r="97" s="1" customFormat="1" ht="15" customHeight="1">
      <c r="B97" s="310"/>
      <c r="C97" s="285" t="s">
        <v>49</v>
      </c>
      <c r="D97" s="285"/>
      <c r="E97" s="285"/>
      <c r="F97" s="308" t="s">
        <v>541</v>
      </c>
      <c r="G97" s="309"/>
      <c r="H97" s="285" t="s">
        <v>579</v>
      </c>
      <c r="I97" s="285" t="s">
        <v>576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580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535</v>
      </c>
      <c r="D103" s="300"/>
      <c r="E103" s="300"/>
      <c r="F103" s="300" t="s">
        <v>536</v>
      </c>
      <c r="G103" s="301"/>
      <c r="H103" s="300" t="s">
        <v>55</v>
      </c>
      <c r="I103" s="300" t="s">
        <v>58</v>
      </c>
      <c r="J103" s="300" t="s">
        <v>537</v>
      </c>
      <c r="K103" s="299"/>
    </row>
    <row r="104" s="1" customFormat="1" ht="17.25" customHeight="1">
      <c r="B104" s="297"/>
      <c r="C104" s="302" t="s">
        <v>538</v>
      </c>
      <c r="D104" s="302"/>
      <c r="E104" s="302"/>
      <c r="F104" s="303" t="s">
        <v>539</v>
      </c>
      <c r="G104" s="304"/>
      <c r="H104" s="302"/>
      <c r="I104" s="302"/>
      <c r="J104" s="302" t="s">
        <v>540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54</v>
      </c>
      <c r="D106" s="307"/>
      <c r="E106" s="307"/>
      <c r="F106" s="308" t="s">
        <v>541</v>
      </c>
      <c r="G106" s="285"/>
      <c r="H106" s="285" t="s">
        <v>581</v>
      </c>
      <c r="I106" s="285" t="s">
        <v>543</v>
      </c>
      <c r="J106" s="285">
        <v>20</v>
      </c>
      <c r="K106" s="299"/>
    </row>
    <row r="107" s="1" customFormat="1" ht="15" customHeight="1">
      <c r="B107" s="297"/>
      <c r="C107" s="285" t="s">
        <v>544</v>
      </c>
      <c r="D107" s="285"/>
      <c r="E107" s="285"/>
      <c r="F107" s="308" t="s">
        <v>541</v>
      </c>
      <c r="G107" s="285"/>
      <c r="H107" s="285" t="s">
        <v>581</v>
      </c>
      <c r="I107" s="285" t="s">
        <v>543</v>
      </c>
      <c r="J107" s="285">
        <v>120</v>
      </c>
      <c r="K107" s="299"/>
    </row>
    <row r="108" s="1" customFormat="1" ht="15" customHeight="1">
      <c r="B108" s="310"/>
      <c r="C108" s="285" t="s">
        <v>546</v>
      </c>
      <c r="D108" s="285"/>
      <c r="E108" s="285"/>
      <c r="F108" s="308" t="s">
        <v>547</v>
      </c>
      <c r="G108" s="285"/>
      <c r="H108" s="285" t="s">
        <v>581</v>
      </c>
      <c r="I108" s="285" t="s">
        <v>543</v>
      </c>
      <c r="J108" s="285">
        <v>50</v>
      </c>
      <c r="K108" s="299"/>
    </row>
    <row r="109" s="1" customFormat="1" ht="15" customHeight="1">
      <c r="B109" s="310"/>
      <c r="C109" s="285" t="s">
        <v>549</v>
      </c>
      <c r="D109" s="285"/>
      <c r="E109" s="285"/>
      <c r="F109" s="308" t="s">
        <v>541</v>
      </c>
      <c r="G109" s="285"/>
      <c r="H109" s="285" t="s">
        <v>581</v>
      </c>
      <c r="I109" s="285" t="s">
        <v>551</v>
      </c>
      <c r="J109" s="285"/>
      <c r="K109" s="299"/>
    </row>
    <row r="110" s="1" customFormat="1" ht="15" customHeight="1">
      <c r="B110" s="310"/>
      <c r="C110" s="285" t="s">
        <v>560</v>
      </c>
      <c r="D110" s="285"/>
      <c r="E110" s="285"/>
      <c r="F110" s="308" t="s">
        <v>547</v>
      </c>
      <c r="G110" s="285"/>
      <c r="H110" s="285" t="s">
        <v>581</v>
      </c>
      <c r="I110" s="285" t="s">
        <v>543</v>
      </c>
      <c r="J110" s="285">
        <v>50</v>
      </c>
      <c r="K110" s="299"/>
    </row>
    <row r="111" s="1" customFormat="1" ht="15" customHeight="1">
      <c r="B111" s="310"/>
      <c r="C111" s="285" t="s">
        <v>568</v>
      </c>
      <c r="D111" s="285"/>
      <c r="E111" s="285"/>
      <c r="F111" s="308" t="s">
        <v>547</v>
      </c>
      <c r="G111" s="285"/>
      <c r="H111" s="285" t="s">
        <v>581</v>
      </c>
      <c r="I111" s="285" t="s">
        <v>543</v>
      </c>
      <c r="J111" s="285">
        <v>50</v>
      </c>
      <c r="K111" s="299"/>
    </row>
    <row r="112" s="1" customFormat="1" ht="15" customHeight="1">
      <c r="B112" s="310"/>
      <c r="C112" s="285" t="s">
        <v>566</v>
      </c>
      <c r="D112" s="285"/>
      <c r="E112" s="285"/>
      <c r="F112" s="308" t="s">
        <v>547</v>
      </c>
      <c r="G112" s="285"/>
      <c r="H112" s="285" t="s">
        <v>581</v>
      </c>
      <c r="I112" s="285" t="s">
        <v>543</v>
      </c>
      <c r="J112" s="285">
        <v>50</v>
      </c>
      <c r="K112" s="299"/>
    </row>
    <row r="113" s="1" customFormat="1" ht="15" customHeight="1">
      <c r="B113" s="310"/>
      <c r="C113" s="285" t="s">
        <v>54</v>
      </c>
      <c r="D113" s="285"/>
      <c r="E113" s="285"/>
      <c r="F113" s="308" t="s">
        <v>541</v>
      </c>
      <c r="G113" s="285"/>
      <c r="H113" s="285" t="s">
        <v>582</v>
      </c>
      <c r="I113" s="285" t="s">
        <v>543</v>
      </c>
      <c r="J113" s="285">
        <v>20</v>
      </c>
      <c r="K113" s="299"/>
    </row>
    <row r="114" s="1" customFormat="1" ht="15" customHeight="1">
      <c r="B114" s="310"/>
      <c r="C114" s="285" t="s">
        <v>583</v>
      </c>
      <c r="D114" s="285"/>
      <c r="E114" s="285"/>
      <c r="F114" s="308" t="s">
        <v>541</v>
      </c>
      <c r="G114" s="285"/>
      <c r="H114" s="285" t="s">
        <v>584</v>
      </c>
      <c r="I114" s="285" t="s">
        <v>543</v>
      </c>
      <c r="J114" s="285">
        <v>120</v>
      </c>
      <c r="K114" s="299"/>
    </row>
    <row r="115" s="1" customFormat="1" ht="15" customHeight="1">
      <c r="B115" s="310"/>
      <c r="C115" s="285" t="s">
        <v>39</v>
      </c>
      <c r="D115" s="285"/>
      <c r="E115" s="285"/>
      <c r="F115" s="308" t="s">
        <v>541</v>
      </c>
      <c r="G115" s="285"/>
      <c r="H115" s="285" t="s">
        <v>585</v>
      </c>
      <c r="I115" s="285" t="s">
        <v>576</v>
      </c>
      <c r="J115" s="285"/>
      <c r="K115" s="299"/>
    </row>
    <row r="116" s="1" customFormat="1" ht="15" customHeight="1">
      <c r="B116" s="310"/>
      <c r="C116" s="285" t="s">
        <v>49</v>
      </c>
      <c r="D116" s="285"/>
      <c r="E116" s="285"/>
      <c r="F116" s="308" t="s">
        <v>541</v>
      </c>
      <c r="G116" s="285"/>
      <c r="H116" s="285" t="s">
        <v>586</v>
      </c>
      <c r="I116" s="285" t="s">
        <v>576</v>
      </c>
      <c r="J116" s="285"/>
      <c r="K116" s="299"/>
    </row>
    <row r="117" s="1" customFormat="1" ht="15" customHeight="1">
      <c r="B117" s="310"/>
      <c r="C117" s="285" t="s">
        <v>58</v>
      </c>
      <c r="D117" s="285"/>
      <c r="E117" s="285"/>
      <c r="F117" s="308" t="s">
        <v>541</v>
      </c>
      <c r="G117" s="285"/>
      <c r="H117" s="285" t="s">
        <v>587</v>
      </c>
      <c r="I117" s="285" t="s">
        <v>588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589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535</v>
      </c>
      <c r="D123" s="300"/>
      <c r="E123" s="300"/>
      <c r="F123" s="300" t="s">
        <v>536</v>
      </c>
      <c r="G123" s="301"/>
      <c r="H123" s="300" t="s">
        <v>55</v>
      </c>
      <c r="I123" s="300" t="s">
        <v>58</v>
      </c>
      <c r="J123" s="300" t="s">
        <v>537</v>
      </c>
      <c r="K123" s="329"/>
    </row>
    <row r="124" s="1" customFormat="1" ht="17.25" customHeight="1">
      <c r="B124" s="328"/>
      <c r="C124" s="302" t="s">
        <v>538</v>
      </c>
      <c r="D124" s="302"/>
      <c r="E124" s="302"/>
      <c r="F124" s="303" t="s">
        <v>539</v>
      </c>
      <c r="G124" s="304"/>
      <c r="H124" s="302"/>
      <c r="I124" s="302"/>
      <c r="J124" s="302" t="s">
        <v>540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544</v>
      </c>
      <c r="D126" s="307"/>
      <c r="E126" s="307"/>
      <c r="F126" s="308" t="s">
        <v>541</v>
      </c>
      <c r="G126" s="285"/>
      <c r="H126" s="285" t="s">
        <v>581</v>
      </c>
      <c r="I126" s="285" t="s">
        <v>543</v>
      </c>
      <c r="J126" s="285">
        <v>120</v>
      </c>
      <c r="K126" s="333"/>
    </row>
    <row r="127" s="1" customFormat="1" ht="15" customHeight="1">
      <c r="B127" s="330"/>
      <c r="C127" s="285" t="s">
        <v>590</v>
      </c>
      <c r="D127" s="285"/>
      <c r="E127" s="285"/>
      <c r="F127" s="308" t="s">
        <v>541</v>
      </c>
      <c r="G127" s="285"/>
      <c r="H127" s="285" t="s">
        <v>591</v>
      </c>
      <c r="I127" s="285" t="s">
        <v>543</v>
      </c>
      <c r="J127" s="285" t="s">
        <v>592</v>
      </c>
      <c r="K127" s="333"/>
    </row>
    <row r="128" s="1" customFormat="1" ht="15" customHeight="1">
      <c r="B128" s="330"/>
      <c r="C128" s="285" t="s">
        <v>489</v>
      </c>
      <c r="D128" s="285"/>
      <c r="E128" s="285"/>
      <c r="F128" s="308" t="s">
        <v>541</v>
      </c>
      <c r="G128" s="285"/>
      <c r="H128" s="285" t="s">
        <v>593</v>
      </c>
      <c r="I128" s="285" t="s">
        <v>543</v>
      </c>
      <c r="J128" s="285" t="s">
        <v>592</v>
      </c>
      <c r="K128" s="333"/>
    </row>
    <row r="129" s="1" customFormat="1" ht="15" customHeight="1">
      <c r="B129" s="330"/>
      <c r="C129" s="285" t="s">
        <v>552</v>
      </c>
      <c r="D129" s="285"/>
      <c r="E129" s="285"/>
      <c r="F129" s="308" t="s">
        <v>547</v>
      </c>
      <c r="G129" s="285"/>
      <c r="H129" s="285" t="s">
        <v>553</v>
      </c>
      <c r="I129" s="285" t="s">
        <v>543</v>
      </c>
      <c r="J129" s="285">
        <v>15</v>
      </c>
      <c r="K129" s="333"/>
    </row>
    <row r="130" s="1" customFormat="1" ht="15" customHeight="1">
      <c r="B130" s="330"/>
      <c r="C130" s="311" t="s">
        <v>554</v>
      </c>
      <c r="D130" s="311"/>
      <c r="E130" s="311"/>
      <c r="F130" s="312" t="s">
        <v>547</v>
      </c>
      <c r="G130" s="311"/>
      <c r="H130" s="311" t="s">
        <v>555</v>
      </c>
      <c r="I130" s="311" t="s">
        <v>543</v>
      </c>
      <c r="J130" s="311">
        <v>15</v>
      </c>
      <c r="K130" s="333"/>
    </row>
    <row r="131" s="1" customFormat="1" ht="15" customHeight="1">
      <c r="B131" s="330"/>
      <c r="C131" s="311" t="s">
        <v>556</v>
      </c>
      <c r="D131" s="311"/>
      <c r="E131" s="311"/>
      <c r="F131" s="312" t="s">
        <v>547</v>
      </c>
      <c r="G131" s="311"/>
      <c r="H131" s="311" t="s">
        <v>557</v>
      </c>
      <c r="I131" s="311" t="s">
        <v>543</v>
      </c>
      <c r="J131" s="311">
        <v>20</v>
      </c>
      <c r="K131" s="333"/>
    </row>
    <row r="132" s="1" customFormat="1" ht="15" customHeight="1">
      <c r="B132" s="330"/>
      <c r="C132" s="311" t="s">
        <v>558</v>
      </c>
      <c r="D132" s="311"/>
      <c r="E132" s="311"/>
      <c r="F132" s="312" t="s">
        <v>547</v>
      </c>
      <c r="G132" s="311"/>
      <c r="H132" s="311" t="s">
        <v>559</v>
      </c>
      <c r="I132" s="311" t="s">
        <v>543</v>
      </c>
      <c r="J132" s="311">
        <v>20</v>
      </c>
      <c r="K132" s="333"/>
    </row>
    <row r="133" s="1" customFormat="1" ht="15" customHeight="1">
      <c r="B133" s="330"/>
      <c r="C133" s="285" t="s">
        <v>546</v>
      </c>
      <c r="D133" s="285"/>
      <c r="E133" s="285"/>
      <c r="F133" s="308" t="s">
        <v>547</v>
      </c>
      <c r="G133" s="285"/>
      <c r="H133" s="285" t="s">
        <v>581</v>
      </c>
      <c r="I133" s="285" t="s">
        <v>543</v>
      </c>
      <c r="J133" s="285">
        <v>50</v>
      </c>
      <c r="K133" s="333"/>
    </row>
    <row r="134" s="1" customFormat="1" ht="15" customHeight="1">
      <c r="B134" s="330"/>
      <c r="C134" s="285" t="s">
        <v>560</v>
      </c>
      <c r="D134" s="285"/>
      <c r="E134" s="285"/>
      <c r="F134" s="308" t="s">
        <v>547</v>
      </c>
      <c r="G134" s="285"/>
      <c r="H134" s="285" t="s">
        <v>581</v>
      </c>
      <c r="I134" s="285" t="s">
        <v>543</v>
      </c>
      <c r="J134" s="285">
        <v>50</v>
      </c>
      <c r="K134" s="333"/>
    </row>
    <row r="135" s="1" customFormat="1" ht="15" customHeight="1">
      <c r="B135" s="330"/>
      <c r="C135" s="285" t="s">
        <v>566</v>
      </c>
      <c r="D135" s="285"/>
      <c r="E135" s="285"/>
      <c r="F135" s="308" t="s">
        <v>547</v>
      </c>
      <c r="G135" s="285"/>
      <c r="H135" s="285" t="s">
        <v>581</v>
      </c>
      <c r="I135" s="285" t="s">
        <v>543</v>
      </c>
      <c r="J135" s="285">
        <v>50</v>
      </c>
      <c r="K135" s="333"/>
    </row>
    <row r="136" s="1" customFormat="1" ht="15" customHeight="1">
      <c r="B136" s="330"/>
      <c r="C136" s="285" t="s">
        <v>568</v>
      </c>
      <c r="D136" s="285"/>
      <c r="E136" s="285"/>
      <c r="F136" s="308" t="s">
        <v>547</v>
      </c>
      <c r="G136" s="285"/>
      <c r="H136" s="285" t="s">
        <v>581</v>
      </c>
      <c r="I136" s="285" t="s">
        <v>543</v>
      </c>
      <c r="J136" s="285">
        <v>50</v>
      </c>
      <c r="K136" s="333"/>
    </row>
    <row r="137" s="1" customFormat="1" ht="15" customHeight="1">
      <c r="B137" s="330"/>
      <c r="C137" s="285" t="s">
        <v>569</v>
      </c>
      <c r="D137" s="285"/>
      <c r="E137" s="285"/>
      <c r="F137" s="308" t="s">
        <v>547</v>
      </c>
      <c r="G137" s="285"/>
      <c r="H137" s="285" t="s">
        <v>594</v>
      </c>
      <c r="I137" s="285" t="s">
        <v>543</v>
      </c>
      <c r="J137" s="285">
        <v>255</v>
      </c>
      <c r="K137" s="333"/>
    </row>
    <row r="138" s="1" customFormat="1" ht="15" customHeight="1">
      <c r="B138" s="330"/>
      <c r="C138" s="285" t="s">
        <v>571</v>
      </c>
      <c r="D138" s="285"/>
      <c r="E138" s="285"/>
      <c r="F138" s="308" t="s">
        <v>541</v>
      </c>
      <c r="G138" s="285"/>
      <c r="H138" s="285" t="s">
        <v>595</v>
      </c>
      <c r="I138" s="285" t="s">
        <v>573</v>
      </c>
      <c r="J138" s="285"/>
      <c r="K138" s="333"/>
    </row>
    <row r="139" s="1" customFormat="1" ht="15" customHeight="1">
      <c r="B139" s="330"/>
      <c r="C139" s="285" t="s">
        <v>574</v>
      </c>
      <c r="D139" s="285"/>
      <c r="E139" s="285"/>
      <c r="F139" s="308" t="s">
        <v>541</v>
      </c>
      <c r="G139" s="285"/>
      <c r="H139" s="285" t="s">
        <v>596</v>
      </c>
      <c r="I139" s="285" t="s">
        <v>576</v>
      </c>
      <c r="J139" s="285"/>
      <c r="K139" s="333"/>
    </row>
    <row r="140" s="1" customFormat="1" ht="15" customHeight="1">
      <c r="B140" s="330"/>
      <c r="C140" s="285" t="s">
        <v>577</v>
      </c>
      <c r="D140" s="285"/>
      <c r="E140" s="285"/>
      <c r="F140" s="308" t="s">
        <v>541</v>
      </c>
      <c r="G140" s="285"/>
      <c r="H140" s="285" t="s">
        <v>577</v>
      </c>
      <c r="I140" s="285" t="s">
        <v>576</v>
      </c>
      <c r="J140" s="285"/>
      <c r="K140" s="333"/>
    </row>
    <row r="141" s="1" customFormat="1" ht="15" customHeight="1">
      <c r="B141" s="330"/>
      <c r="C141" s="285" t="s">
        <v>39</v>
      </c>
      <c r="D141" s="285"/>
      <c r="E141" s="285"/>
      <c r="F141" s="308" t="s">
        <v>541</v>
      </c>
      <c r="G141" s="285"/>
      <c r="H141" s="285" t="s">
        <v>597</v>
      </c>
      <c r="I141" s="285" t="s">
        <v>576</v>
      </c>
      <c r="J141" s="285"/>
      <c r="K141" s="333"/>
    </row>
    <row r="142" s="1" customFormat="1" ht="15" customHeight="1">
      <c r="B142" s="330"/>
      <c r="C142" s="285" t="s">
        <v>598</v>
      </c>
      <c r="D142" s="285"/>
      <c r="E142" s="285"/>
      <c r="F142" s="308" t="s">
        <v>541</v>
      </c>
      <c r="G142" s="285"/>
      <c r="H142" s="285" t="s">
        <v>599</v>
      </c>
      <c r="I142" s="285" t="s">
        <v>576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600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535</v>
      </c>
      <c r="D148" s="300"/>
      <c r="E148" s="300"/>
      <c r="F148" s="300" t="s">
        <v>536</v>
      </c>
      <c r="G148" s="301"/>
      <c r="H148" s="300" t="s">
        <v>55</v>
      </c>
      <c r="I148" s="300" t="s">
        <v>58</v>
      </c>
      <c r="J148" s="300" t="s">
        <v>537</v>
      </c>
      <c r="K148" s="299"/>
    </row>
    <row r="149" s="1" customFormat="1" ht="17.25" customHeight="1">
      <c r="B149" s="297"/>
      <c r="C149" s="302" t="s">
        <v>538</v>
      </c>
      <c r="D149" s="302"/>
      <c r="E149" s="302"/>
      <c r="F149" s="303" t="s">
        <v>539</v>
      </c>
      <c r="G149" s="304"/>
      <c r="H149" s="302"/>
      <c r="I149" s="302"/>
      <c r="J149" s="302" t="s">
        <v>540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544</v>
      </c>
      <c r="D151" s="285"/>
      <c r="E151" s="285"/>
      <c r="F151" s="338" t="s">
        <v>541</v>
      </c>
      <c r="G151" s="285"/>
      <c r="H151" s="337" t="s">
        <v>581</v>
      </c>
      <c r="I151" s="337" t="s">
        <v>543</v>
      </c>
      <c r="J151" s="337">
        <v>120</v>
      </c>
      <c r="K151" s="333"/>
    </row>
    <row r="152" s="1" customFormat="1" ht="15" customHeight="1">
      <c r="B152" s="310"/>
      <c r="C152" s="337" t="s">
        <v>590</v>
      </c>
      <c r="D152" s="285"/>
      <c r="E152" s="285"/>
      <c r="F152" s="338" t="s">
        <v>541</v>
      </c>
      <c r="G152" s="285"/>
      <c r="H152" s="337" t="s">
        <v>601</v>
      </c>
      <c r="I152" s="337" t="s">
        <v>543</v>
      </c>
      <c r="J152" s="337" t="s">
        <v>592</v>
      </c>
      <c r="K152" s="333"/>
    </row>
    <row r="153" s="1" customFormat="1" ht="15" customHeight="1">
      <c r="B153" s="310"/>
      <c r="C153" s="337" t="s">
        <v>489</v>
      </c>
      <c r="D153" s="285"/>
      <c r="E153" s="285"/>
      <c r="F153" s="338" t="s">
        <v>541</v>
      </c>
      <c r="G153" s="285"/>
      <c r="H153" s="337" t="s">
        <v>602</v>
      </c>
      <c r="I153" s="337" t="s">
        <v>543</v>
      </c>
      <c r="J153" s="337" t="s">
        <v>592</v>
      </c>
      <c r="K153" s="333"/>
    </row>
    <row r="154" s="1" customFormat="1" ht="15" customHeight="1">
      <c r="B154" s="310"/>
      <c r="C154" s="337" t="s">
        <v>546</v>
      </c>
      <c r="D154" s="285"/>
      <c r="E154" s="285"/>
      <c r="F154" s="338" t="s">
        <v>547</v>
      </c>
      <c r="G154" s="285"/>
      <c r="H154" s="337" t="s">
        <v>581</v>
      </c>
      <c r="I154" s="337" t="s">
        <v>543</v>
      </c>
      <c r="J154" s="337">
        <v>50</v>
      </c>
      <c r="K154" s="333"/>
    </row>
    <row r="155" s="1" customFormat="1" ht="15" customHeight="1">
      <c r="B155" s="310"/>
      <c r="C155" s="337" t="s">
        <v>549</v>
      </c>
      <c r="D155" s="285"/>
      <c r="E155" s="285"/>
      <c r="F155" s="338" t="s">
        <v>541</v>
      </c>
      <c r="G155" s="285"/>
      <c r="H155" s="337" t="s">
        <v>581</v>
      </c>
      <c r="I155" s="337" t="s">
        <v>551</v>
      </c>
      <c r="J155" s="337"/>
      <c r="K155" s="333"/>
    </row>
    <row r="156" s="1" customFormat="1" ht="15" customHeight="1">
      <c r="B156" s="310"/>
      <c r="C156" s="337" t="s">
        <v>560</v>
      </c>
      <c r="D156" s="285"/>
      <c r="E156" s="285"/>
      <c r="F156" s="338" t="s">
        <v>547</v>
      </c>
      <c r="G156" s="285"/>
      <c r="H156" s="337" t="s">
        <v>581</v>
      </c>
      <c r="I156" s="337" t="s">
        <v>543</v>
      </c>
      <c r="J156" s="337">
        <v>50</v>
      </c>
      <c r="K156" s="333"/>
    </row>
    <row r="157" s="1" customFormat="1" ht="15" customHeight="1">
      <c r="B157" s="310"/>
      <c r="C157" s="337" t="s">
        <v>568</v>
      </c>
      <c r="D157" s="285"/>
      <c r="E157" s="285"/>
      <c r="F157" s="338" t="s">
        <v>547</v>
      </c>
      <c r="G157" s="285"/>
      <c r="H157" s="337" t="s">
        <v>581</v>
      </c>
      <c r="I157" s="337" t="s">
        <v>543</v>
      </c>
      <c r="J157" s="337">
        <v>50</v>
      </c>
      <c r="K157" s="333"/>
    </row>
    <row r="158" s="1" customFormat="1" ht="15" customHeight="1">
      <c r="B158" s="310"/>
      <c r="C158" s="337" t="s">
        <v>566</v>
      </c>
      <c r="D158" s="285"/>
      <c r="E158" s="285"/>
      <c r="F158" s="338" t="s">
        <v>547</v>
      </c>
      <c r="G158" s="285"/>
      <c r="H158" s="337" t="s">
        <v>581</v>
      </c>
      <c r="I158" s="337" t="s">
        <v>543</v>
      </c>
      <c r="J158" s="337">
        <v>50</v>
      </c>
      <c r="K158" s="333"/>
    </row>
    <row r="159" s="1" customFormat="1" ht="15" customHeight="1">
      <c r="B159" s="310"/>
      <c r="C159" s="337" t="s">
        <v>94</v>
      </c>
      <c r="D159" s="285"/>
      <c r="E159" s="285"/>
      <c r="F159" s="338" t="s">
        <v>541</v>
      </c>
      <c r="G159" s="285"/>
      <c r="H159" s="337" t="s">
        <v>603</v>
      </c>
      <c r="I159" s="337" t="s">
        <v>543</v>
      </c>
      <c r="J159" s="337" t="s">
        <v>604</v>
      </c>
      <c r="K159" s="333"/>
    </row>
    <row r="160" s="1" customFormat="1" ht="15" customHeight="1">
      <c r="B160" s="310"/>
      <c r="C160" s="337" t="s">
        <v>605</v>
      </c>
      <c r="D160" s="285"/>
      <c r="E160" s="285"/>
      <c r="F160" s="338" t="s">
        <v>541</v>
      </c>
      <c r="G160" s="285"/>
      <c r="H160" s="337" t="s">
        <v>606</v>
      </c>
      <c r="I160" s="337" t="s">
        <v>576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607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535</v>
      </c>
      <c r="D166" s="300"/>
      <c r="E166" s="300"/>
      <c r="F166" s="300" t="s">
        <v>536</v>
      </c>
      <c r="G166" s="342"/>
      <c r="H166" s="343" t="s">
        <v>55</v>
      </c>
      <c r="I166" s="343" t="s">
        <v>58</v>
      </c>
      <c r="J166" s="300" t="s">
        <v>537</v>
      </c>
      <c r="K166" s="277"/>
    </row>
    <row r="167" s="1" customFormat="1" ht="17.25" customHeight="1">
      <c r="B167" s="278"/>
      <c r="C167" s="302" t="s">
        <v>538</v>
      </c>
      <c r="D167" s="302"/>
      <c r="E167" s="302"/>
      <c r="F167" s="303" t="s">
        <v>539</v>
      </c>
      <c r="G167" s="344"/>
      <c r="H167" s="345"/>
      <c r="I167" s="345"/>
      <c r="J167" s="302" t="s">
        <v>540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544</v>
      </c>
      <c r="D169" s="285"/>
      <c r="E169" s="285"/>
      <c r="F169" s="308" t="s">
        <v>541</v>
      </c>
      <c r="G169" s="285"/>
      <c r="H169" s="285" t="s">
        <v>581</v>
      </c>
      <c r="I169" s="285" t="s">
        <v>543</v>
      </c>
      <c r="J169" s="285">
        <v>120</v>
      </c>
      <c r="K169" s="333"/>
    </row>
    <row r="170" s="1" customFormat="1" ht="15" customHeight="1">
      <c r="B170" s="310"/>
      <c r="C170" s="285" t="s">
        <v>590</v>
      </c>
      <c r="D170" s="285"/>
      <c r="E170" s="285"/>
      <c r="F170" s="308" t="s">
        <v>541</v>
      </c>
      <c r="G170" s="285"/>
      <c r="H170" s="285" t="s">
        <v>591</v>
      </c>
      <c r="I170" s="285" t="s">
        <v>543</v>
      </c>
      <c r="J170" s="285" t="s">
        <v>592</v>
      </c>
      <c r="K170" s="333"/>
    </row>
    <row r="171" s="1" customFormat="1" ht="15" customHeight="1">
      <c r="B171" s="310"/>
      <c r="C171" s="285" t="s">
        <v>489</v>
      </c>
      <c r="D171" s="285"/>
      <c r="E171" s="285"/>
      <c r="F171" s="308" t="s">
        <v>541</v>
      </c>
      <c r="G171" s="285"/>
      <c r="H171" s="285" t="s">
        <v>608</v>
      </c>
      <c r="I171" s="285" t="s">
        <v>543</v>
      </c>
      <c r="J171" s="285" t="s">
        <v>592</v>
      </c>
      <c r="K171" s="333"/>
    </row>
    <row r="172" s="1" customFormat="1" ht="15" customHeight="1">
      <c r="B172" s="310"/>
      <c r="C172" s="285" t="s">
        <v>546</v>
      </c>
      <c r="D172" s="285"/>
      <c r="E172" s="285"/>
      <c r="F172" s="308" t="s">
        <v>547</v>
      </c>
      <c r="G172" s="285"/>
      <c r="H172" s="285" t="s">
        <v>608</v>
      </c>
      <c r="I172" s="285" t="s">
        <v>543</v>
      </c>
      <c r="J172" s="285">
        <v>50</v>
      </c>
      <c r="K172" s="333"/>
    </row>
    <row r="173" s="1" customFormat="1" ht="15" customHeight="1">
      <c r="B173" s="310"/>
      <c r="C173" s="285" t="s">
        <v>549</v>
      </c>
      <c r="D173" s="285"/>
      <c r="E173" s="285"/>
      <c r="F173" s="308" t="s">
        <v>541</v>
      </c>
      <c r="G173" s="285"/>
      <c r="H173" s="285" t="s">
        <v>608</v>
      </c>
      <c r="I173" s="285" t="s">
        <v>551</v>
      </c>
      <c r="J173" s="285"/>
      <c r="K173" s="333"/>
    </row>
    <row r="174" s="1" customFormat="1" ht="15" customHeight="1">
      <c r="B174" s="310"/>
      <c r="C174" s="285" t="s">
        <v>560</v>
      </c>
      <c r="D174" s="285"/>
      <c r="E174" s="285"/>
      <c r="F174" s="308" t="s">
        <v>547</v>
      </c>
      <c r="G174" s="285"/>
      <c r="H174" s="285" t="s">
        <v>608</v>
      </c>
      <c r="I174" s="285" t="s">
        <v>543</v>
      </c>
      <c r="J174" s="285">
        <v>50</v>
      </c>
      <c r="K174" s="333"/>
    </row>
    <row r="175" s="1" customFormat="1" ht="15" customHeight="1">
      <c r="B175" s="310"/>
      <c r="C175" s="285" t="s">
        <v>568</v>
      </c>
      <c r="D175" s="285"/>
      <c r="E175" s="285"/>
      <c r="F175" s="308" t="s">
        <v>547</v>
      </c>
      <c r="G175" s="285"/>
      <c r="H175" s="285" t="s">
        <v>608</v>
      </c>
      <c r="I175" s="285" t="s">
        <v>543</v>
      </c>
      <c r="J175" s="285">
        <v>50</v>
      </c>
      <c r="K175" s="333"/>
    </row>
    <row r="176" s="1" customFormat="1" ht="15" customHeight="1">
      <c r="B176" s="310"/>
      <c r="C176" s="285" t="s">
        <v>566</v>
      </c>
      <c r="D176" s="285"/>
      <c r="E176" s="285"/>
      <c r="F176" s="308" t="s">
        <v>547</v>
      </c>
      <c r="G176" s="285"/>
      <c r="H176" s="285" t="s">
        <v>608</v>
      </c>
      <c r="I176" s="285" t="s">
        <v>543</v>
      </c>
      <c r="J176" s="285">
        <v>50</v>
      </c>
      <c r="K176" s="333"/>
    </row>
    <row r="177" s="1" customFormat="1" ht="15" customHeight="1">
      <c r="B177" s="310"/>
      <c r="C177" s="285" t="s">
        <v>111</v>
      </c>
      <c r="D177" s="285"/>
      <c r="E177" s="285"/>
      <c r="F177" s="308" t="s">
        <v>541</v>
      </c>
      <c r="G177" s="285"/>
      <c r="H177" s="285" t="s">
        <v>609</v>
      </c>
      <c r="I177" s="285" t="s">
        <v>610</v>
      </c>
      <c r="J177" s="285"/>
      <c r="K177" s="333"/>
    </row>
    <row r="178" s="1" customFormat="1" ht="15" customHeight="1">
      <c r="B178" s="310"/>
      <c r="C178" s="285" t="s">
        <v>58</v>
      </c>
      <c r="D178" s="285"/>
      <c r="E178" s="285"/>
      <c r="F178" s="308" t="s">
        <v>541</v>
      </c>
      <c r="G178" s="285"/>
      <c r="H178" s="285" t="s">
        <v>611</v>
      </c>
      <c r="I178" s="285" t="s">
        <v>612</v>
      </c>
      <c r="J178" s="285">
        <v>1</v>
      </c>
      <c r="K178" s="333"/>
    </row>
    <row r="179" s="1" customFormat="1" ht="15" customHeight="1">
      <c r="B179" s="310"/>
      <c r="C179" s="285" t="s">
        <v>54</v>
      </c>
      <c r="D179" s="285"/>
      <c r="E179" s="285"/>
      <c r="F179" s="308" t="s">
        <v>541</v>
      </c>
      <c r="G179" s="285"/>
      <c r="H179" s="285" t="s">
        <v>613</v>
      </c>
      <c r="I179" s="285" t="s">
        <v>543</v>
      </c>
      <c r="J179" s="285">
        <v>20</v>
      </c>
      <c r="K179" s="333"/>
    </row>
    <row r="180" s="1" customFormat="1" ht="15" customHeight="1">
      <c r="B180" s="310"/>
      <c r="C180" s="285" t="s">
        <v>55</v>
      </c>
      <c r="D180" s="285"/>
      <c r="E180" s="285"/>
      <c r="F180" s="308" t="s">
        <v>541</v>
      </c>
      <c r="G180" s="285"/>
      <c r="H180" s="285" t="s">
        <v>614</v>
      </c>
      <c r="I180" s="285" t="s">
        <v>543</v>
      </c>
      <c r="J180" s="285">
        <v>255</v>
      </c>
      <c r="K180" s="333"/>
    </row>
    <row r="181" s="1" customFormat="1" ht="15" customHeight="1">
      <c r="B181" s="310"/>
      <c r="C181" s="285" t="s">
        <v>112</v>
      </c>
      <c r="D181" s="285"/>
      <c r="E181" s="285"/>
      <c r="F181" s="308" t="s">
        <v>541</v>
      </c>
      <c r="G181" s="285"/>
      <c r="H181" s="285" t="s">
        <v>505</v>
      </c>
      <c r="I181" s="285" t="s">
        <v>543</v>
      </c>
      <c r="J181" s="285">
        <v>10</v>
      </c>
      <c r="K181" s="333"/>
    </row>
    <row r="182" s="1" customFormat="1" ht="15" customHeight="1">
      <c r="B182" s="310"/>
      <c r="C182" s="285" t="s">
        <v>113</v>
      </c>
      <c r="D182" s="285"/>
      <c r="E182" s="285"/>
      <c r="F182" s="308" t="s">
        <v>541</v>
      </c>
      <c r="G182" s="285"/>
      <c r="H182" s="285" t="s">
        <v>615</v>
      </c>
      <c r="I182" s="285" t="s">
        <v>576</v>
      </c>
      <c r="J182" s="285"/>
      <c r="K182" s="333"/>
    </row>
    <row r="183" s="1" customFormat="1" ht="15" customHeight="1">
      <c r="B183" s="310"/>
      <c r="C183" s="285" t="s">
        <v>616</v>
      </c>
      <c r="D183" s="285"/>
      <c r="E183" s="285"/>
      <c r="F183" s="308" t="s">
        <v>541</v>
      </c>
      <c r="G183" s="285"/>
      <c r="H183" s="285" t="s">
        <v>617</v>
      </c>
      <c r="I183" s="285" t="s">
        <v>576</v>
      </c>
      <c r="J183" s="285"/>
      <c r="K183" s="333"/>
    </row>
    <row r="184" s="1" customFormat="1" ht="15" customHeight="1">
      <c r="B184" s="310"/>
      <c r="C184" s="285" t="s">
        <v>605</v>
      </c>
      <c r="D184" s="285"/>
      <c r="E184" s="285"/>
      <c r="F184" s="308" t="s">
        <v>541</v>
      </c>
      <c r="G184" s="285"/>
      <c r="H184" s="285" t="s">
        <v>618</v>
      </c>
      <c r="I184" s="285" t="s">
        <v>576</v>
      </c>
      <c r="J184" s="285"/>
      <c r="K184" s="333"/>
    </row>
    <row r="185" s="1" customFormat="1" ht="15" customHeight="1">
      <c r="B185" s="310"/>
      <c r="C185" s="285" t="s">
        <v>115</v>
      </c>
      <c r="D185" s="285"/>
      <c r="E185" s="285"/>
      <c r="F185" s="308" t="s">
        <v>547</v>
      </c>
      <c r="G185" s="285"/>
      <c r="H185" s="285" t="s">
        <v>619</v>
      </c>
      <c r="I185" s="285" t="s">
        <v>543</v>
      </c>
      <c r="J185" s="285">
        <v>50</v>
      </c>
      <c r="K185" s="333"/>
    </row>
    <row r="186" s="1" customFormat="1" ht="15" customHeight="1">
      <c r="B186" s="310"/>
      <c r="C186" s="285" t="s">
        <v>620</v>
      </c>
      <c r="D186" s="285"/>
      <c r="E186" s="285"/>
      <c r="F186" s="308" t="s">
        <v>547</v>
      </c>
      <c r="G186" s="285"/>
      <c r="H186" s="285" t="s">
        <v>621</v>
      </c>
      <c r="I186" s="285" t="s">
        <v>622</v>
      </c>
      <c r="J186" s="285"/>
      <c r="K186" s="333"/>
    </row>
    <row r="187" s="1" customFormat="1" ht="15" customHeight="1">
      <c r="B187" s="310"/>
      <c r="C187" s="285" t="s">
        <v>623</v>
      </c>
      <c r="D187" s="285"/>
      <c r="E187" s="285"/>
      <c r="F187" s="308" t="s">
        <v>547</v>
      </c>
      <c r="G187" s="285"/>
      <c r="H187" s="285" t="s">
        <v>624</v>
      </c>
      <c r="I187" s="285" t="s">
        <v>622</v>
      </c>
      <c r="J187" s="285"/>
      <c r="K187" s="333"/>
    </row>
    <row r="188" s="1" customFormat="1" ht="15" customHeight="1">
      <c r="B188" s="310"/>
      <c r="C188" s="285" t="s">
        <v>625</v>
      </c>
      <c r="D188" s="285"/>
      <c r="E188" s="285"/>
      <c r="F188" s="308" t="s">
        <v>547</v>
      </c>
      <c r="G188" s="285"/>
      <c r="H188" s="285" t="s">
        <v>626</v>
      </c>
      <c r="I188" s="285" t="s">
        <v>622</v>
      </c>
      <c r="J188" s="285"/>
      <c r="K188" s="333"/>
    </row>
    <row r="189" s="1" customFormat="1" ht="15" customHeight="1">
      <c r="B189" s="310"/>
      <c r="C189" s="346" t="s">
        <v>627</v>
      </c>
      <c r="D189" s="285"/>
      <c r="E189" s="285"/>
      <c r="F189" s="308" t="s">
        <v>547</v>
      </c>
      <c r="G189" s="285"/>
      <c r="H189" s="285" t="s">
        <v>628</v>
      </c>
      <c r="I189" s="285" t="s">
        <v>629</v>
      </c>
      <c r="J189" s="347" t="s">
        <v>630</v>
      </c>
      <c r="K189" s="333"/>
    </row>
    <row r="190" s="1" customFormat="1" ht="15" customHeight="1">
      <c r="B190" s="310"/>
      <c r="C190" s="346" t="s">
        <v>43</v>
      </c>
      <c r="D190" s="285"/>
      <c r="E190" s="285"/>
      <c r="F190" s="308" t="s">
        <v>541</v>
      </c>
      <c r="G190" s="285"/>
      <c r="H190" s="282" t="s">
        <v>631</v>
      </c>
      <c r="I190" s="285" t="s">
        <v>632</v>
      </c>
      <c r="J190" s="285"/>
      <c r="K190" s="333"/>
    </row>
    <row r="191" s="1" customFormat="1" ht="15" customHeight="1">
      <c r="B191" s="310"/>
      <c r="C191" s="346" t="s">
        <v>633</v>
      </c>
      <c r="D191" s="285"/>
      <c r="E191" s="285"/>
      <c r="F191" s="308" t="s">
        <v>541</v>
      </c>
      <c r="G191" s="285"/>
      <c r="H191" s="285" t="s">
        <v>634</v>
      </c>
      <c r="I191" s="285" t="s">
        <v>576</v>
      </c>
      <c r="J191" s="285"/>
      <c r="K191" s="333"/>
    </row>
    <row r="192" s="1" customFormat="1" ht="15" customHeight="1">
      <c r="B192" s="310"/>
      <c r="C192" s="346" t="s">
        <v>635</v>
      </c>
      <c r="D192" s="285"/>
      <c r="E192" s="285"/>
      <c r="F192" s="308" t="s">
        <v>541</v>
      </c>
      <c r="G192" s="285"/>
      <c r="H192" s="285" t="s">
        <v>636</v>
      </c>
      <c r="I192" s="285" t="s">
        <v>576</v>
      </c>
      <c r="J192" s="285"/>
      <c r="K192" s="333"/>
    </row>
    <row r="193" s="1" customFormat="1" ht="15" customHeight="1">
      <c r="B193" s="310"/>
      <c r="C193" s="346" t="s">
        <v>637</v>
      </c>
      <c r="D193" s="285"/>
      <c r="E193" s="285"/>
      <c r="F193" s="308" t="s">
        <v>547</v>
      </c>
      <c r="G193" s="285"/>
      <c r="H193" s="285" t="s">
        <v>638</v>
      </c>
      <c r="I193" s="285" t="s">
        <v>576</v>
      </c>
      <c r="J193" s="285"/>
      <c r="K193" s="333"/>
    </row>
    <row r="194" s="1" customFormat="1" ht="15" customHeight="1">
      <c r="B194" s="339"/>
      <c r="C194" s="348"/>
      <c r="D194" s="319"/>
      <c r="E194" s="319"/>
      <c r="F194" s="319"/>
      <c r="G194" s="319"/>
      <c r="H194" s="319"/>
      <c r="I194" s="319"/>
      <c r="J194" s="319"/>
      <c r="K194" s="340"/>
    </row>
    <row r="195" s="1" customFormat="1" ht="18.75" customHeight="1">
      <c r="B195" s="321"/>
      <c r="C195" s="331"/>
      <c r="D195" s="331"/>
      <c r="E195" s="331"/>
      <c r="F195" s="341"/>
      <c r="G195" s="331"/>
      <c r="H195" s="331"/>
      <c r="I195" s="331"/>
      <c r="J195" s="331"/>
      <c r="K195" s="321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639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9" t="s">
        <v>640</v>
      </c>
      <c r="D200" s="349"/>
      <c r="E200" s="349"/>
      <c r="F200" s="349" t="s">
        <v>641</v>
      </c>
      <c r="G200" s="350"/>
      <c r="H200" s="349" t="s">
        <v>642</v>
      </c>
      <c r="I200" s="349"/>
      <c r="J200" s="349"/>
      <c r="K200" s="277"/>
    </row>
    <row r="201" s="1" customFormat="1" ht="5.25" customHeight="1">
      <c r="B201" s="310"/>
      <c r="C201" s="305"/>
      <c r="D201" s="305"/>
      <c r="E201" s="305"/>
      <c r="F201" s="305"/>
      <c r="G201" s="331"/>
      <c r="H201" s="305"/>
      <c r="I201" s="305"/>
      <c r="J201" s="305"/>
      <c r="K201" s="333"/>
    </row>
    <row r="202" s="1" customFormat="1" ht="15" customHeight="1">
      <c r="B202" s="310"/>
      <c r="C202" s="285" t="s">
        <v>632</v>
      </c>
      <c r="D202" s="285"/>
      <c r="E202" s="285"/>
      <c r="F202" s="308" t="s">
        <v>44</v>
      </c>
      <c r="G202" s="285"/>
      <c r="H202" s="285" t="s">
        <v>643</v>
      </c>
      <c r="I202" s="285"/>
      <c r="J202" s="285"/>
      <c r="K202" s="333"/>
    </row>
    <row r="203" s="1" customFormat="1" ht="15" customHeight="1">
      <c r="B203" s="310"/>
      <c r="C203" s="285"/>
      <c r="D203" s="285"/>
      <c r="E203" s="285"/>
      <c r="F203" s="308" t="s">
        <v>45</v>
      </c>
      <c r="G203" s="285"/>
      <c r="H203" s="285" t="s">
        <v>644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48</v>
      </c>
      <c r="G204" s="285"/>
      <c r="H204" s="285" t="s">
        <v>645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46</v>
      </c>
      <c r="G205" s="285"/>
      <c r="H205" s="285" t="s">
        <v>646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47</v>
      </c>
      <c r="G206" s="285"/>
      <c r="H206" s="285" t="s">
        <v>647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/>
      <c r="G207" s="285"/>
      <c r="H207" s="285"/>
      <c r="I207" s="285"/>
      <c r="J207" s="285"/>
      <c r="K207" s="333"/>
    </row>
    <row r="208" s="1" customFormat="1" ht="15" customHeight="1">
      <c r="B208" s="310"/>
      <c r="C208" s="285" t="s">
        <v>588</v>
      </c>
      <c r="D208" s="285"/>
      <c r="E208" s="285"/>
      <c r="F208" s="308" t="s">
        <v>80</v>
      </c>
      <c r="G208" s="285"/>
      <c r="H208" s="285" t="s">
        <v>648</v>
      </c>
      <c r="I208" s="285"/>
      <c r="J208" s="285"/>
      <c r="K208" s="333"/>
    </row>
    <row r="209" s="1" customFormat="1" ht="15" customHeight="1">
      <c r="B209" s="310"/>
      <c r="C209" s="285"/>
      <c r="D209" s="285"/>
      <c r="E209" s="285"/>
      <c r="F209" s="308" t="s">
        <v>483</v>
      </c>
      <c r="G209" s="285"/>
      <c r="H209" s="285" t="s">
        <v>484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481</v>
      </c>
      <c r="G210" s="285"/>
      <c r="H210" s="285" t="s">
        <v>649</v>
      </c>
      <c r="I210" s="285"/>
      <c r="J210" s="285"/>
      <c r="K210" s="333"/>
    </row>
    <row r="211" s="1" customFormat="1" ht="15" customHeight="1">
      <c r="B211" s="351"/>
      <c r="C211" s="285"/>
      <c r="D211" s="285"/>
      <c r="E211" s="285"/>
      <c r="F211" s="308" t="s">
        <v>485</v>
      </c>
      <c r="G211" s="346"/>
      <c r="H211" s="337" t="s">
        <v>486</v>
      </c>
      <c r="I211" s="337"/>
      <c r="J211" s="337"/>
      <c r="K211" s="352"/>
    </row>
    <row r="212" s="1" customFormat="1" ht="15" customHeight="1">
      <c r="B212" s="351"/>
      <c r="C212" s="285"/>
      <c r="D212" s="285"/>
      <c r="E212" s="285"/>
      <c r="F212" s="308" t="s">
        <v>487</v>
      </c>
      <c r="G212" s="346"/>
      <c r="H212" s="337" t="s">
        <v>650</v>
      </c>
      <c r="I212" s="337"/>
      <c r="J212" s="337"/>
      <c r="K212" s="352"/>
    </row>
    <row r="213" s="1" customFormat="1" ht="15" customHeight="1">
      <c r="B213" s="351"/>
      <c r="C213" s="285"/>
      <c r="D213" s="285"/>
      <c r="E213" s="285"/>
      <c r="F213" s="308"/>
      <c r="G213" s="346"/>
      <c r="H213" s="337"/>
      <c r="I213" s="337"/>
      <c r="J213" s="337"/>
      <c r="K213" s="352"/>
    </row>
    <row r="214" s="1" customFormat="1" ht="15" customHeight="1">
      <c r="B214" s="351"/>
      <c r="C214" s="285" t="s">
        <v>612</v>
      </c>
      <c r="D214" s="285"/>
      <c r="E214" s="285"/>
      <c r="F214" s="308">
        <v>1</v>
      </c>
      <c r="G214" s="346"/>
      <c r="H214" s="337" t="s">
        <v>651</v>
      </c>
      <c r="I214" s="337"/>
      <c r="J214" s="337"/>
      <c r="K214" s="352"/>
    </row>
    <row r="215" s="1" customFormat="1" ht="15" customHeight="1">
      <c r="B215" s="351"/>
      <c r="C215" s="285"/>
      <c r="D215" s="285"/>
      <c r="E215" s="285"/>
      <c r="F215" s="308">
        <v>2</v>
      </c>
      <c r="G215" s="346"/>
      <c r="H215" s="337" t="s">
        <v>652</v>
      </c>
      <c r="I215" s="337"/>
      <c r="J215" s="337"/>
      <c r="K215" s="352"/>
    </row>
    <row r="216" s="1" customFormat="1" ht="15" customHeight="1">
      <c r="B216" s="351"/>
      <c r="C216" s="285"/>
      <c r="D216" s="285"/>
      <c r="E216" s="285"/>
      <c r="F216" s="308">
        <v>3</v>
      </c>
      <c r="G216" s="346"/>
      <c r="H216" s="337" t="s">
        <v>653</v>
      </c>
      <c r="I216" s="337"/>
      <c r="J216" s="337"/>
      <c r="K216" s="352"/>
    </row>
    <row r="217" s="1" customFormat="1" ht="15" customHeight="1">
      <c r="B217" s="351"/>
      <c r="C217" s="285"/>
      <c r="D217" s="285"/>
      <c r="E217" s="285"/>
      <c r="F217" s="308">
        <v>4</v>
      </c>
      <c r="G217" s="346"/>
      <c r="H217" s="337" t="s">
        <v>654</v>
      </c>
      <c r="I217" s="337"/>
      <c r="J217" s="337"/>
      <c r="K217" s="352"/>
    </row>
    <row r="218" s="1" customFormat="1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2021-04-15T07:52:44Z</dcterms:created>
  <dcterms:modified xsi:type="dcterms:W3CDTF">2021-04-15T07:52:52Z</dcterms:modified>
</cp:coreProperties>
</file>